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93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I:\Nicdo\Administracion\#ADMON - GENERAL\CPEN\COGNOS\2022\2022_Presup Consejo\"/>
    </mc:Choice>
  </mc:AlternateContent>
  <xr:revisionPtr revIDLastSave="0" documentId="13_ncr:1_{42941A60-EDDE-464A-8AF1-E09C26F8B71F}" xr6:coauthVersionLast="36" xr6:coauthVersionMax="36" xr10:uidLastSave="{00000000-0000-0000-0000-000000000000}"/>
  <bookViews>
    <workbookView xWindow="0" yWindow="0" windowWidth="19200" windowHeight="7907" tabRatio="871" xr2:uid="{00000000-000D-0000-FFFF-FFFF00000000}"/>
  </bookViews>
  <sheets>
    <sheet name="Balanc" sheetId="30" r:id="rId1"/>
    <sheet name="Pyg" sheetId="25" r:id="rId2"/>
    <sheet name="Hoja1" sheetId="29" state="hidden" r:id="rId3"/>
  </sheets>
  <definedNames>
    <definedName name="_xlnm.Print_Area" localSheetId="0">Balanc!$A$1:$C$61</definedName>
    <definedName name="_xlnm.Print_Area" localSheetId="1">Pyg!$A$1:$C$61</definedName>
    <definedName name="_xlnm.Print_Titles" localSheetId="0">Balanc!$3:$9</definedName>
    <definedName name="_xlnm.Print_Titles" localSheetId="1">Pyg!$3:$9</definedName>
  </definedNames>
  <calcPr calcId="191029"/>
</workbook>
</file>

<file path=xl/calcChain.xml><?xml version="1.0" encoding="utf-8"?>
<calcChain xmlns="http://schemas.openxmlformats.org/spreadsheetml/2006/main">
  <c r="C51" i="25" l="1"/>
  <c r="C48" i="25"/>
  <c r="C44" i="25"/>
  <c r="C43" i="25" s="1"/>
  <c r="C58" i="25" s="1"/>
  <c r="C39" i="25"/>
  <c r="C33" i="25"/>
  <c r="C28" i="25"/>
  <c r="C24" i="25"/>
  <c r="C23" i="25"/>
  <c r="C21" i="25" s="1"/>
  <c r="C19" i="25"/>
  <c r="C16" i="25"/>
  <c r="C13" i="25"/>
  <c r="C12" i="25"/>
  <c r="C11" i="25"/>
  <c r="C120" i="30"/>
  <c r="C113" i="30"/>
  <c r="C109" i="30"/>
  <c r="C107" i="30"/>
  <c r="C98" i="30"/>
  <c r="C93" i="30"/>
  <c r="C92" i="30"/>
  <c r="C87" i="30"/>
  <c r="C77" i="30"/>
  <c r="C76" i="30"/>
  <c r="C129" i="30" s="1"/>
  <c r="C130" i="30" s="1"/>
  <c r="C70" i="30"/>
  <c r="C63" i="30"/>
  <c r="C57" i="30"/>
  <c r="C49" i="30"/>
  <c r="C42" i="30"/>
  <c r="C40" i="30" s="1"/>
  <c r="C33" i="30"/>
  <c r="C27" i="30"/>
  <c r="C24" i="30"/>
  <c r="C12" i="30" s="1"/>
  <c r="C73" i="30" s="1"/>
  <c r="C20" i="30"/>
  <c r="C13" i="30"/>
  <c r="C42" i="25" l="1"/>
  <c r="C59" i="25" s="1"/>
  <c r="C61" i="25" s="1"/>
  <c r="C75" i="30"/>
  <c r="C9" i="25" l="1"/>
  <c r="C8" i="25"/>
  <c r="C11" i="30" l="1"/>
</calcChain>
</file>

<file path=xl/sharedStrings.xml><?xml version="1.0" encoding="utf-8"?>
<sst xmlns="http://schemas.openxmlformats.org/spreadsheetml/2006/main" count="278" uniqueCount="253">
  <si>
    <t>V. Inversiones financieras a corto plazo.</t>
  </si>
  <si>
    <t>1. Importe neto de la cifra de negocios.</t>
  </si>
  <si>
    <t>2. Variación de existencias de productos terminados y en curso de fabricación.</t>
  </si>
  <si>
    <t>3. Trabajos realizados por la empresa para su activo.</t>
  </si>
  <si>
    <t>4. Aprovisionamientos.</t>
  </si>
  <si>
    <t>5. Otros ingresos de explotación.</t>
  </si>
  <si>
    <t>6. Gastos de personal.</t>
  </si>
  <si>
    <t>7. Otros gastos de explotación.</t>
  </si>
  <si>
    <t>8. Amortización de inmovilizado.</t>
  </si>
  <si>
    <t>9. Imputación de subvenciones de inmovilizado no financiero y otras.</t>
  </si>
  <si>
    <t>10. Excesos de provisiones.</t>
  </si>
  <si>
    <t>11. Deterioro y resultado por enajenaciones del inmovilizado.</t>
  </si>
  <si>
    <t>12. Ingresos financieros.</t>
  </si>
  <si>
    <t>13. Gastos financieros.</t>
  </si>
  <si>
    <t>14. Variación de valor razonable en instrumentos financiero.</t>
  </si>
  <si>
    <t>15. Diferencias de cambio.</t>
  </si>
  <si>
    <t>16. Deterioro y resultado por enajenaciones de instrumentos financieros.</t>
  </si>
  <si>
    <t>B) RESULTADO FINANCIERO (12+13+14+15+16).</t>
  </si>
  <si>
    <t>C) RESULTADO ANTES DE IMPUESTOS (A+B)</t>
  </si>
  <si>
    <t>17. Impuestos sobre beneficios.</t>
  </si>
  <si>
    <t>D) RESULTADO DEL EJERCICIO (C+17)</t>
  </si>
  <si>
    <t>TOTAL ACTIVO (A+B)</t>
  </si>
  <si>
    <t>I.  Capital</t>
  </si>
  <si>
    <t>II.  Prima de emisión.</t>
  </si>
  <si>
    <t>III. Reservas.</t>
  </si>
  <si>
    <t>IV. (Acciones y participaciones en patrimonio propias).</t>
  </si>
  <si>
    <t>V.  Resultado de ejercicios anteriores.</t>
  </si>
  <si>
    <t>I. Pasivos vinculados con activos no corrientes mantenidos para la venta.</t>
  </si>
  <si>
    <t>II. Provisiones a corto plazo.</t>
  </si>
  <si>
    <t>III. Deudas a corto plazo.</t>
  </si>
  <si>
    <t>a) Consumo de mercaderías.</t>
  </si>
  <si>
    <t>c) Trabajos realizados por otras empresas.</t>
  </si>
  <si>
    <t>b) Cargas sociales.</t>
  </si>
  <si>
    <t>c) Provisiones.</t>
  </si>
  <si>
    <t>a) Servicios exteriores.</t>
  </si>
  <si>
    <t>b) Tributos.</t>
  </si>
  <si>
    <t>c) Pérdidas, deterioro y variación de provisiones por operaciones comerciales.</t>
  </si>
  <si>
    <t>d) Otros gastos de gestión corriente.</t>
  </si>
  <si>
    <t>a) Deterioros y pérdidas.</t>
  </si>
  <si>
    <t>a) De participaciones en instrumentos de patrimonio.</t>
  </si>
  <si>
    <t>Cuentas</t>
  </si>
  <si>
    <t>b) De valores negociables y otros instrumentos financieros.</t>
  </si>
  <si>
    <t>a) Por deudas con empresas del grupo y asociadas.</t>
  </si>
  <si>
    <t>b) Por deudas con terceros.</t>
  </si>
  <si>
    <t>VI.  Otras aportaciones de socios.</t>
  </si>
  <si>
    <t>VII.  Resultado de ejercicio</t>
  </si>
  <si>
    <t>VIII. (Dividendo a cuenta).</t>
  </si>
  <si>
    <t>IX.  Otros instrumentos de patrimonio neto.</t>
  </si>
  <si>
    <t>II. Deudas a largo plazo.</t>
  </si>
  <si>
    <t>III. Deudas con empresas del grupo y asociadas a largo plazo.</t>
  </si>
  <si>
    <t>IV. Pasivos por impuesto diferido.</t>
  </si>
  <si>
    <t>V. Periodificaciones a largo plazo.</t>
  </si>
  <si>
    <t>IV. Deudas con empresas del grupo y asociadas a corto plazo.</t>
  </si>
  <si>
    <t>V. Acreedores comerciales y otras cuentas a pagar.</t>
  </si>
  <si>
    <t>VI. Periodificaciones a corto plazo</t>
  </si>
  <si>
    <t>A) ACTIVO NO CORRIENTE</t>
  </si>
  <si>
    <t>I. Inmovilizado intangible.</t>
  </si>
  <si>
    <t>II. Inmovilizado material</t>
  </si>
  <si>
    <t>III. Inversiones inmobiliarias.</t>
  </si>
  <si>
    <t>IV. Inversiones en empresas del grupo y asociadas a largo plazo.</t>
  </si>
  <si>
    <t>VI. Activos por impuesto diferido.</t>
  </si>
  <si>
    <t>B) ACTIVO CORRIENTE</t>
  </si>
  <si>
    <t>I. Activos no corrientes mantenidos para la venta.</t>
  </si>
  <si>
    <t>II. Existencias.</t>
  </si>
  <si>
    <t>III. Deudores comerciales y otras cuentas a cobrar.</t>
  </si>
  <si>
    <t>IV. Inversiones en empresas del grupo y asociadas a corto plazo.</t>
  </si>
  <si>
    <t>VII. Efectivo y otros activos líquidos equivalentes.</t>
  </si>
  <si>
    <t>A) PATRIMONIO NETO</t>
  </si>
  <si>
    <t>B) PASIVO NO CORRIENTE.</t>
  </si>
  <si>
    <t>C) PASIVO CORRIENTE</t>
  </si>
  <si>
    <t>TOTAL PATRIMONIO NETO Y PASIVO (A+B+C)</t>
  </si>
  <si>
    <t>c) Por actualización de provisiones.</t>
  </si>
  <si>
    <t>A.3) Subvenciones, donaciones y legados recibidos.</t>
  </si>
  <si>
    <t>A.2) Ajustes por cambio de valor.</t>
  </si>
  <si>
    <t>I. Provisiones a largo plazo</t>
  </si>
  <si>
    <t>CUENTA DE PÉRDIDAS Y GANANCIAS</t>
  </si>
  <si>
    <t>480, 567</t>
  </si>
  <si>
    <t>(108), (109)</t>
  </si>
  <si>
    <t>120, (121)</t>
  </si>
  <si>
    <t>(557)</t>
  </si>
  <si>
    <t>133, 1340, 137</t>
  </si>
  <si>
    <t>130, 131, 132</t>
  </si>
  <si>
    <t>1625, 174</t>
  </si>
  <si>
    <t>5290</t>
  </si>
  <si>
    <t>5293</t>
  </si>
  <si>
    <t>5105, 520, 527</t>
  </si>
  <si>
    <t>485, 568</t>
  </si>
  <si>
    <t>71, 7930, (6930)</t>
  </si>
  <si>
    <t>(607)</t>
  </si>
  <si>
    <t>740, 747</t>
  </si>
  <si>
    <t>(642), (643), (649)</t>
  </si>
  <si>
    <t>(644), (6457), 7950, 7957</t>
  </si>
  <si>
    <t>(650), (694), (695), 794, 7954</t>
  </si>
  <si>
    <t>(651), (659)</t>
  </si>
  <si>
    <t>a) Amortización del inmovilizado intangible</t>
  </si>
  <si>
    <t>(663), 763</t>
  </si>
  <si>
    <t>(668), 768</t>
  </si>
  <si>
    <t>(6300), 6301, (633), 638</t>
  </si>
  <si>
    <t>c) Amortización de las inversiones inmobiliarias</t>
  </si>
  <si>
    <t>(660)</t>
  </si>
  <si>
    <t>206, (2806), (2906)</t>
  </si>
  <si>
    <t>220, (2920)</t>
  </si>
  <si>
    <t>221, (282), (2921)</t>
  </si>
  <si>
    <t>177, 178, 179</t>
  </si>
  <si>
    <t>1603, 1604, 1613, 1614, 1623, 1624, 1633, 1634</t>
  </si>
  <si>
    <t>585, 586, 587, 588, 589</t>
  </si>
  <si>
    <t>499,  5291, 5292, 5294, 5296, 5297</t>
  </si>
  <si>
    <t>500, 501, 505, 506</t>
  </si>
  <si>
    <t>(600),  6060, 6080, 6090, 610</t>
  </si>
  <si>
    <t>(601), (602), 6061, 6062, 6081, 6082, 6091, 6092, 611, 612</t>
  </si>
  <si>
    <t>(6931), (6932), (6933), 7931, 7932, 7933</t>
  </si>
  <si>
    <t>(631), (634), 636, 639</t>
  </si>
  <si>
    <t>7951, 7952, 7955, 7956</t>
  </si>
  <si>
    <t>(6610), (6611), (6615), (6616), (6620), (6621), (6640), (6641), (6650), (6651), (6654), (6655)</t>
  </si>
  <si>
    <t>(6612), (6613), (6617), (6618), (6622), (6623), (6624), (6642), (6643), (6652), (6653), (6656), (6657), (669)</t>
  </si>
  <si>
    <t>(666), (667), (673), (675), (696), (697), (698), (699)
 766, 773, 775, 796, 797, 798, 799</t>
  </si>
  <si>
    <t xml:space="preserve"> (625) (620), (621), (622), (623), (624), (626), (627), (628), (629)</t>
  </si>
  <si>
    <t>b) Amortización del inmovilizado material</t>
  </si>
  <si>
    <t>5103, 5104, 5113,5114, 5123, 5124, 5133, 5134, 5143, 5144, 5523, 5524, 5563, 5564</t>
  </si>
  <si>
    <t>(640) (641) (6450)</t>
  </si>
  <si>
    <t>(680)</t>
  </si>
  <si>
    <t>(681)</t>
  </si>
  <si>
    <t>(682)</t>
  </si>
  <si>
    <t>b) Resultados por enajenaciones y otras</t>
  </si>
  <si>
    <t>200, 201, (2800), (2801), (2900) (2901)</t>
  </si>
  <si>
    <t>202, (2802), (2901)</t>
  </si>
  <si>
    <t>203,  (2803),  (2903)</t>
  </si>
  <si>
    <t>205,  209,  (2805), (2905)</t>
  </si>
  <si>
    <t>210,  211,  (2811),  (2910),  (2911)</t>
  </si>
  <si>
    <t>212, 213, 214, 215, 216, 217, 218, 219, (2812), (2813), (2814), (2815), (2816), (2817), (2818), (2819)</t>
  </si>
  <si>
    <t xml:space="preserve">1. Instrumentos de patrimonio. </t>
  </si>
  <si>
    <t xml:space="preserve">2. Créditos a empresas. </t>
  </si>
  <si>
    <t xml:space="preserve">3. Valores representativos de deuda. </t>
  </si>
  <si>
    <t xml:space="preserve">4. Derivados. </t>
  </si>
  <si>
    <t xml:space="preserve">5. Otros activos financieros. </t>
  </si>
  <si>
    <t>1. Investigación y Desarrollo</t>
  </si>
  <si>
    <t>2. Concesiones</t>
  </si>
  <si>
    <t>3. Patentes, licencias, marcas y similares</t>
  </si>
  <si>
    <t>4. Fondo de comercio</t>
  </si>
  <si>
    <t>6. Otro del Inmovilizado Intangible</t>
  </si>
  <si>
    <t>5. Aplicaciones Informáticas</t>
  </si>
  <si>
    <t>1. Terrenos y construcciones</t>
  </si>
  <si>
    <t>2. Instalaciones técnicas y otro inmovilizado material</t>
  </si>
  <si>
    <t>3. Inmovilizado en curso y Anticipos</t>
  </si>
  <si>
    <t>1. Terrenos</t>
  </si>
  <si>
    <t>2. Construcciones</t>
  </si>
  <si>
    <t>2403, 2404, (2493), (2494), (293)</t>
  </si>
  <si>
    <t>2423, 2424, (2953), (2954)</t>
  </si>
  <si>
    <t>2413, 2414, (2943), (2944)</t>
  </si>
  <si>
    <t>V. Inversiones financieras largo plazo.</t>
  </si>
  <si>
    <t xml:space="preserve">2. Créditos a terceros </t>
  </si>
  <si>
    <t xml:space="preserve">3. Valores representativos de deuda </t>
  </si>
  <si>
    <t>2405, (2495), 250, (259)</t>
  </si>
  <si>
    <t>2425, 252, 253, 254, (2955), (298)</t>
  </si>
  <si>
    <t>2415, 251, (2945), (297)</t>
  </si>
  <si>
    <t xml:space="preserve"> 258, 26</t>
  </si>
  <si>
    <t>580, 581, 582, 583, 584, (599)</t>
  </si>
  <si>
    <t xml:space="preserve">1. Comerciales. </t>
  </si>
  <si>
    <t xml:space="preserve">2. Materias primas y otros aprovisionamientos. </t>
  </si>
  <si>
    <t xml:space="preserve">3. Productos en curso. </t>
  </si>
  <si>
    <t xml:space="preserve">4. Productos terminados. </t>
  </si>
  <si>
    <t xml:space="preserve">5. Subproductos, residuos y materiales recuperados. </t>
  </si>
  <si>
    <t xml:space="preserve">6. Anticipos a proveedores </t>
  </si>
  <si>
    <t>30, (390)</t>
  </si>
  <si>
    <t>31, 32, (391), (392)</t>
  </si>
  <si>
    <t>33, 34, (393), (394)</t>
  </si>
  <si>
    <t>35, (395)</t>
  </si>
  <si>
    <t>36, (396)</t>
  </si>
  <si>
    <t xml:space="preserve">1. Clientes por ventas y prestaciones de servicios. </t>
  </si>
  <si>
    <t xml:space="preserve">2. Clientes, empresas del grupo y asociadas. </t>
  </si>
  <si>
    <t xml:space="preserve">3. Deudores varios. </t>
  </si>
  <si>
    <t xml:space="preserve">4. Personal. </t>
  </si>
  <si>
    <t xml:space="preserve">5. Activos por impuesto corriente </t>
  </si>
  <si>
    <t xml:space="preserve">6. Otros créditos con las Administraciones Públicas. </t>
  </si>
  <si>
    <t xml:space="preserve">7. Accionistas (socios) por desembolsos exigidos </t>
  </si>
  <si>
    <t>430, 431, 432, 435, 436, (437), (490), (4935)</t>
  </si>
  <si>
    <t>433, 434, (4933), (4934)</t>
  </si>
  <si>
    <t>44, 5531, 5533</t>
  </si>
  <si>
    <t>460, 544</t>
  </si>
  <si>
    <t>4700, 4708, 471, 472</t>
  </si>
  <si>
    <t xml:space="preserve">2. Créditos a empresas </t>
  </si>
  <si>
    <t>5303, 5304, (5393), (5394), (593)</t>
  </si>
  <si>
    <t>5323, 5324, 5343, 5344, (5953), (5954)</t>
  </si>
  <si>
    <t>5313, 5314, 5333, 5334, (5943), (5944)</t>
  </si>
  <si>
    <t>5353, 5354, 5523, 5524</t>
  </si>
  <si>
    <t>5305, 540, (5395), (549)</t>
  </si>
  <si>
    <t>5325, 5345, 542, 543, 547, (5955), (598)</t>
  </si>
  <si>
    <t>5315, 5335, 541, 546, (5945), (597)</t>
  </si>
  <si>
    <t xml:space="preserve"> 5590, 5593</t>
  </si>
  <si>
    <t>5355, 545, 548, 551, 5525, 565, 566</t>
  </si>
  <si>
    <t>570, 571, 572, 573, 574, 575</t>
  </si>
  <si>
    <t xml:space="preserve">1. Tesorería. </t>
  </si>
  <si>
    <t xml:space="preserve">2. Otros activos líquidos equivalentes. </t>
  </si>
  <si>
    <t xml:space="preserve">100,  101,  102 , (1030) , (1040) </t>
  </si>
  <si>
    <t>A.1) Fondos propios.</t>
  </si>
  <si>
    <t xml:space="preserve">I. Activos financieros disponibles para la venta. </t>
  </si>
  <si>
    <t xml:space="preserve">II. Operaciones de cobertura. </t>
  </si>
  <si>
    <t xml:space="preserve">III. Otros. </t>
  </si>
  <si>
    <t xml:space="preserve">1. Obligaciones por prestaciones a largo plazo al personal. </t>
  </si>
  <si>
    <t xml:space="preserve">2. Actuaciones medioambientales. </t>
  </si>
  <si>
    <t xml:space="preserve">3. Provisiones por reestructuración. </t>
  </si>
  <si>
    <t>141, 142, 143, 147</t>
  </si>
  <si>
    <t xml:space="preserve">4. Otras provisiones. </t>
  </si>
  <si>
    <t xml:space="preserve">1. Obligaciones y otros valores negociables. </t>
  </si>
  <si>
    <t>1605,  170</t>
  </si>
  <si>
    <t xml:space="preserve">2. Deudas con entidades de crédito. </t>
  </si>
  <si>
    <t xml:space="preserve">3. Acreedores por arrendamiento financiero. </t>
  </si>
  <si>
    <t>1615, 1635, 171, 172, 173, 175, 180, 185, 189</t>
  </si>
  <si>
    <t xml:space="preserve">5. Otros pasivos financieros. </t>
  </si>
  <si>
    <t>1. Provisión por retribuciones al personal</t>
  </si>
  <si>
    <t>2. Provisión por desmantelamiento, retiro o rehabilitación del inmovilizado</t>
  </si>
  <si>
    <t>3. Otras provisiones</t>
  </si>
  <si>
    <t>5125,  524</t>
  </si>
  <si>
    <t>5595,  5598</t>
  </si>
  <si>
    <t>(1034) (1044) (190), (192), 194, 509, 5115, 5135, 5145, 521, 522, 523,  525, 526, 528, 551, 5525, 5530, 5532, 555, 5565, 5566, 560, 561, 569</t>
  </si>
  <si>
    <t>400, 401, 405, (406)</t>
  </si>
  <si>
    <t xml:space="preserve">1. Proveedores </t>
  </si>
  <si>
    <t>403,  404</t>
  </si>
  <si>
    <t xml:space="preserve">2. Proveedores, empresas del grupo y asociadas. </t>
  </si>
  <si>
    <t xml:space="preserve">3. Acreedores varios. </t>
  </si>
  <si>
    <t>465,  466</t>
  </si>
  <si>
    <t xml:space="preserve">4. Personal (remuneraciones pendientes de pago). </t>
  </si>
  <si>
    <t xml:space="preserve">5. Pasivos por impuesto corriente. </t>
  </si>
  <si>
    <t>4750, 4751, 4758,  476, 477</t>
  </si>
  <si>
    <t xml:space="preserve">6. Otras deudas con las Administraciones Públicas. </t>
  </si>
  <si>
    <t xml:space="preserve">7. Anticipos de clientes. </t>
  </si>
  <si>
    <t>Unidad: Euros</t>
  </si>
  <si>
    <t>a) Ventas</t>
  </si>
  <si>
    <t>b) Prestaciones de servicios</t>
  </si>
  <si>
    <t>700, 701, 702, 703, 704, (706), (708), (709)</t>
  </si>
  <si>
    <t>(690), (691), (692), 790, 791, 792</t>
  </si>
  <si>
    <t>A) RESULTADO DE EXPLOTACIÓN (1+2+3+4+5+6+7+8+9+10+11)</t>
  </si>
  <si>
    <t>7600,  7601</t>
  </si>
  <si>
    <t xml:space="preserve">a1) En empresas del grupo y asociadas. </t>
  </si>
  <si>
    <t>7602,  7603</t>
  </si>
  <si>
    <t xml:space="preserve">a2) En terceros. </t>
  </si>
  <si>
    <t>7610, 7611, 76200, 76201, 76210, 76211</t>
  </si>
  <si>
    <t xml:space="preserve">b1) De empresas del grupo y asociadas. </t>
  </si>
  <si>
    <t>7612, 7613, 76202, 76203, 76212, 76213, 767, 769</t>
  </si>
  <si>
    <t xml:space="preserve">b2) De terceros. </t>
  </si>
  <si>
    <t>112, 113, 114, 115, 119</t>
  </si>
  <si>
    <t>(670), (671), (672), (678), 770, 771, 772 , 778</t>
  </si>
  <si>
    <t>b) Consumo de materias primas y otras materias consumibles</t>
  </si>
  <si>
    <t>d) Deterioro de mercaderías, materias primas y otros aprovisionamientos</t>
  </si>
  <si>
    <t>a) Ingresos accesorios y otros de gestión corriente</t>
  </si>
  <si>
    <t>b) Subvenciones de explotación incorporadas al resultado del ejercicio</t>
  </si>
  <si>
    <t>a) Sueldos, salarios y asimilados</t>
  </si>
  <si>
    <t>NAVARRA DE INFRAESTRUCTURAS DE CULTURA, DEPORTE Y OCIO, S.L.</t>
  </si>
  <si>
    <t>Presupuesto</t>
  </si>
  <si>
    <t>BALANCE</t>
  </si>
  <si>
    <t>ACTIVO</t>
  </si>
  <si>
    <t>PATRIMONIO NETO Y PASIVO</t>
  </si>
  <si>
    <t>BALANCE DE SITUACIÓN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</si>
</sst>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 x14ac:knownFonts="1"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sz val="10"/>
      <name val="Arial"/>
      <family val="2"/>
    </font>
    <font>
      <sz val="10"/>
      <color indexed="8"/>
      <name val="MS Sans Serif"/>
      <family val="2"/>
    </font>
    <font>
      <b/>
      <sz val="9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12"/>
      <name val="Arial"/>
      <family val="2"/>
    </font>
    <font>
      <b/>
      <sz val="10"/>
      <color indexed="8"/>
      <name val="Arial"/>
      <family val="2"/>
    </font>
    <font>
      <b/>
      <sz val="9"/>
      <color indexed="8"/>
      <name val="Arial"/>
      <family val="2"/>
    </font>
    <font>
      <sz val="9"/>
      <color indexed="8"/>
      <name val="Arial"/>
      <family val="2"/>
    </font>
    <font>
      <b/>
      <sz val="14"/>
      <color indexed="8"/>
      <name val="Arial"/>
      <family val="2"/>
    </font>
    <font>
      <sz val="14"/>
      <name val="Arial"/>
      <family val="2"/>
    </font>
    <font>
      <sz val="8"/>
      <color indexed="8"/>
      <name val="Arial"/>
      <family val="2"/>
    </font>
    <font>
      <b/>
      <sz val="8"/>
      <color indexed="8"/>
      <name val="Arial"/>
      <family val="2"/>
    </font>
    <font>
      <b/>
      <sz val="8"/>
      <name val="Arial"/>
      <family val="2"/>
    </font>
    <font>
      <b/>
      <sz val="11"/>
      <color indexed="8"/>
      <name val="Arial"/>
      <family val="2"/>
    </font>
    <font>
      <sz val="7.5"/>
      <name val="Helvetica"/>
      <family val="2"/>
    </font>
    <font>
      <b/>
      <u/>
      <sz val="12"/>
      <color indexed="8"/>
      <name val="Arial"/>
      <family val="2"/>
    </font>
    <font>
      <sz val="8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22"/>
        <bgColor indexed="8"/>
      </patternFill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</fills>
  <borders count="31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0" fontId="4" fillId="0" borderId="0" applyNumberFormat="0" applyFont="0" applyFill="0" applyBorder="0" applyAlignment="0" applyProtection="0"/>
  </cellStyleXfs>
  <cellXfs count="105">
    <xf numFmtId="0" fontId="0" fillId="0" borderId="0" xfId="0"/>
    <xf numFmtId="0" fontId="3" fillId="0" borderId="0" xfId="0" applyFont="1"/>
    <xf numFmtId="0" fontId="7" fillId="0" borderId="0" xfId="0" applyFont="1"/>
    <xf numFmtId="0" fontId="13" fillId="0" borderId="0" xfId="0" applyFont="1"/>
    <xf numFmtId="3" fontId="15" fillId="2" borderId="1" xfId="1" applyNumberFormat="1" applyFont="1" applyFill="1" applyBorder="1" applyAlignment="1" applyProtection="1">
      <alignment horizontal="center" vertical="center"/>
    </xf>
    <xf numFmtId="3" fontId="10" fillId="2" borderId="1" xfId="1" applyNumberFormat="1" applyFont="1" applyFill="1" applyBorder="1" applyAlignment="1" applyProtection="1">
      <alignment horizontal="center" vertical="center"/>
    </xf>
    <xf numFmtId="3" fontId="10" fillId="2" borderId="2" xfId="1" applyNumberFormat="1" applyFont="1" applyFill="1" applyBorder="1" applyAlignment="1" applyProtection="1">
      <alignment horizontal="center" vertical="center"/>
    </xf>
    <xf numFmtId="3" fontId="5" fillId="3" borderId="3" xfId="0" applyNumberFormat="1" applyFont="1" applyFill="1" applyBorder="1" applyAlignment="1" applyProtection="1">
      <alignment horizontal="center" vertical="center"/>
    </xf>
    <xf numFmtId="3" fontId="5" fillId="3" borderId="1" xfId="0" applyNumberFormat="1" applyFont="1" applyFill="1" applyBorder="1" applyAlignment="1" applyProtection="1">
      <alignment horizontal="center" vertical="center"/>
    </xf>
    <xf numFmtId="0" fontId="0" fillId="4" borderId="0" xfId="0" applyFill="1"/>
    <xf numFmtId="0" fontId="7" fillId="4" borderId="0" xfId="0" applyFont="1" applyFill="1"/>
    <xf numFmtId="0" fontId="13" fillId="4" borderId="0" xfId="0" applyFont="1" applyFill="1"/>
    <xf numFmtId="0" fontId="11" fillId="4" borderId="0" xfId="1" applyNumberFormat="1" applyFont="1" applyFill="1" applyBorder="1" applyAlignment="1" applyProtection="1">
      <alignment vertical="center"/>
    </xf>
    <xf numFmtId="3" fontId="9" fillId="4" borderId="0" xfId="1" applyNumberFormat="1" applyFont="1" applyFill="1" applyBorder="1" applyAlignment="1" applyProtection="1">
      <alignment horizontal="right" vertical="center"/>
      <protection locked="0"/>
    </xf>
    <xf numFmtId="0" fontId="0" fillId="4" borderId="0" xfId="0" applyFill="1" applyBorder="1"/>
    <xf numFmtId="0" fontId="3" fillId="4" borderId="0" xfId="0" applyFont="1" applyFill="1"/>
    <xf numFmtId="3" fontId="11" fillId="4" borderId="4" xfId="1" applyNumberFormat="1" applyFont="1" applyFill="1" applyBorder="1" applyAlignment="1" applyProtection="1">
      <alignment horizontal="center" vertical="center"/>
    </xf>
    <xf numFmtId="3" fontId="7" fillId="4" borderId="4" xfId="0" applyNumberFormat="1" applyFont="1" applyFill="1" applyBorder="1" applyAlignment="1" applyProtection="1">
      <alignment horizontal="center" vertical="center"/>
    </xf>
    <xf numFmtId="3" fontId="7" fillId="4" borderId="4" xfId="0" quotePrefix="1" applyNumberFormat="1" applyFont="1" applyFill="1" applyBorder="1" applyAlignment="1" applyProtection="1">
      <alignment horizontal="center" vertical="center"/>
    </xf>
    <xf numFmtId="3" fontId="14" fillId="4" borderId="4" xfId="1" applyNumberFormat="1" applyFont="1" applyFill="1" applyBorder="1" applyAlignment="1" applyProtection="1">
      <alignment horizontal="center" vertical="center"/>
    </xf>
    <xf numFmtId="3" fontId="14" fillId="4" borderId="4" xfId="1" quotePrefix="1" applyNumberFormat="1" applyFont="1" applyFill="1" applyBorder="1" applyAlignment="1" applyProtection="1">
      <alignment horizontal="center" vertical="center" wrapText="1"/>
    </xf>
    <xf numFmtId="3" fontId="14" fillId="4" borderId="4" xfId="1" quotePrefix="1" applyNumberFormat="1" applyFont="1" applyFill="1" applyBorder="1" applyAlignment="1" applyProtection="1">
      <alignment horizontal="center" vertical="center"/>
    </xf>
    <xf numFmtId="3" fontId="14" fillId="4" borderId="4" xfId="1" applyNumberFormat="1" applyFont="1" applyFill="1" applyBorder="1" applyAlignment="1" applyProtection="1">
      <alignment horizontal="center" vertical="center" wrapText="1"/>
    </xf>
    <xf numFmtId="3" fontId="2" fillId="4" borderId="4" xfId="0" applyNumberFormat="1" applyFont="1" applyFill="1" applyBorder="1" applyAlignment="1" applyProtection="1">
      <alignment horizontal="center" vertical="center"/>
    </xf>
    <xf numFmtId="3" fontId="7" fillId="4" borderId="4" xfId="0" quotePrefix="1" applyNumberFormat="1" applyFont="1" applyFill="1" applyBorder="1" applyAlignment="1" applyProtection="1">
      <alignment horizontal="center" vertical="center" wrapText="1"/>
    </xf>
    <xf numFmtId="3" fontId="6" fillId="4" borderId="0" xfId="0" applyNumberFormat="1" applyFont="1" applyFill="1" applyBorder="1"/>
    <xf numFmtId="3" fontId="11" fillId="4" borderId="0" xfId="1" applyNumberFormat="1" applyFont="1" applyFill="1" applyBorder="1" applyAlignment="1" applyProtection="1">
      <alignment vertical="center"/>
    </xf>
    <xf numFmtId="3" fontId="10" fillId="4" borderId="0" xfId="1" quotePrefix="1" applyNumberFormat="1" applyFont="1" applyFill="1" applyBorder="1" applyAlignment="1" applyProtection="1">
      <alignment horizontal="center" vertical="center"/>
      <protection locked="0"/>
    </xf>
    <xf numFmtId="3" fontId="10" fillId="4" borderId="0" xfId="1" quotePrefix="1" applyNumberFormat="1" applyFont="1" applyFill="1" applyBorder="1" applyAlignment="1" applyProtection="1">
      <alignment horizontal="left" vertical="center"/>
      <protection locked="0"/>
    </xf>
    <xf numFmtId="3" fontId="11" fillId="4" borderId="5" xfId="1" applyNumberFormat="1" applyFont="1" applyFill="1" applyBorder="1" applyAlignment="1" applyProtection="1">
      <alignment horizontal="center" vertical="center"/>
      <protection locked="0"/>
    </xf>
    <xf numFmtId="3" fontId="0" fillId="4" borderId="0" xfId="0" applyNumberFormat="1" applyFill="1" applyBorder="1"/>
    <xf numFmtId="3" fontId="9" fillId="4" borderId="0" xfId="1" applyNumberFormat="1" applyFont="1" applyFill="1" applyBorder="1" applyAlignment="1" applyProtection="1">
      <alignment horizontal="left" vertical="center"/>
      <protection locked="0"/>
    </xf>
    <xf numFmtId="3" fontId="1" fillId="3" borderId="6" xfId="0" applyNumberFormat="1" applyFont="1" applyFill="1" applyBorder="1" applyAlignment="1" applyProtection="1">
      <alignment vertical="center"/>
    </xf>
    <xf numFmtId="3" fontId="9" fillId="4" borderId="7" xfId="1" applyNumberFormat="1" applyFont="1" applyFill="1" applyBorder="1" applyAlignment="1" applyProtection="1">
      <alignment horizontal="left" vertical="center"/>
    </xf>
    <xf numFmtId="3" fontId="3" fillId="4" borderId="7" xfId="0" applyNumberFormat="1" applyFont="1" applyFill="1" applyBorder="1" applyAlignment="1" applyProtection="1">
      <alignment horizontal="left" vertical="center" indent="1"/>
    </xf>
    <xf numFmtId="3" fontId="9" fillId="4" borderId="7" xfId="1" quotePrefix="1" applyNumberFormat="1" applyFont="1" applyFill="1" applyBorder="1" applyAlignment="1" applyProtection="1">
      <alignment horizontal="left" vertical="center"/>
    </xf>
    <xf numFmtId="3" fontId="9" fillId="4" borderId="8" xfId="1" applyNumberFormat="1" applyFont="1" applyFill="1" applyBorder="1" applyAlignment="1" applyProtection="1">
      <alignment horizontal="left" vertical="center"/>
    </xf>
    <xf numFmtId="3" fontId="1" fillId="3" borderId="9" xfId="0" applyNumberFormat="1" applyFont="1" applyFill="1" applyBorder="1" applyAlignment="1" applyProtection="1">
      <alignment vertical="center"/>
    </xf>
    <xf numFmtId="3" fontId="9" fillId="4" borderId="7" xfId="1" quotePrefix="1" applyNumberFormat="1" applyFont="1" applyFill="1" applyBorder="1" applyAlignment="1" applyProtection="1">
      <alignment vertical="center"/>
    </xf>
    <xf numFmtId="3" fontId="1" fillId="3" borderId="10" xfId="0" applyNumberFormat="1" applyFont="1" applyFill="1" applyBorder="1" applyAlignment="1" applyProtection="1">
      <alignment vertical="center"/>
    </xf>
    <xf numFmtId="3" fontId="9" fillId="4" borderId="7" xfId="1" applyNumberFormat="1" applyFont="1" applyFill="1" applyBorder="1" applyAlignment="1" applyProtection="1">
      <alignment vertical="center"/>
    </xf>
    <xf numFmtId="3" fontId="3" fillId="4" borderId="7" xfId="0" applyNumberFormat="1" applyFont="1" applyFill="1" applyBorder="1" applyAlignment="1">
      <alignment horizontal="left" vertical="center" indent="1"/>
    </xf>
    <xf numFmtId="3" fontId="9" fillId="2" borderId="10" xfId="1" applyNumberFormat="1" applyFont="1" applyFill="1" applyBorder="1" applyAlignment="1" applyProtection="1">
      <alignment vertical="center"/>
    </xf>
    <xf numFmtId="3" fontId="9" fillId="2" borderId="11" xfId="1" applyNumberFormat="1" applyFont="1" applyFill="1" applyBorder="1" applyAlignment="1" applyProtection="1">
      <alignment vertical="center"/>
    </xf>
    <xf numFmtId="3" fontId="1" fillId="4" borderId="13" xfId="0" applyNumberFormat="1" applyFont="1" applyFill="1" applyBorder="1" applyAlignment="1" applyProtection="1">
      <alignment horizontal="center" vertical="center"/>
      <protection locked="0"/>
    </xf>
    <xf numFmtId="3" fontId="3" fillId="4" borderId="13" xfId="0" applyNumberFormat="1" applyFont="1" applyFill="1" applyBorder="1" applyAlignment="1" applyProtection="1">
      <alignment horizontal="center" vertical="center"/>
      <protection locked="0"/>
    </xf>
    <xf numFmtId="3" fontId="1" fillId="4" borderId="14" xfId="0" applyNumberFormat="1" applyFont="1" applyFill="1" applyBorder="1" applyAlignment="1" applyProtection="1">
      <alignment horizontal="center" vertical="center"/>
      <protection locked="0"/>
    </xf>
    <xf numFmtId="3" fontId="0" fillId="4" borderId="0" xfId="0" applyNumberFormat="1" applyFill="1" applyBorder="1" applyAlignment="1">
      <alignment horizontal="center"/>
    </xf>
    <xf numFmtId="3" fontId="0" fillId="4" borderId="0" xfId="0" applyNumberFormat="1" applyFill="1" applyAlignment="1">
      <alignment horizontal="center"/>
    </xf>
    <xf numFmtId="3" fontId="3" fillId="4" borderId="0" xfId="0" applyNumberFormat="1" applyFont="1" applyFill="1" applyAlignment="1">
      <alignment horizontal="center"/>
    </xf>
    <xf numFmtId="3" fontId="0" fillId="0" borderId="0" xfId="0" applyNumberFormat="1" applyAlignment="1">
      <alignment horizontal="center"/>
    </xf>
    <xf numFmtId="3" fontId="7" fillId="4" borderId="0" xfId="0" applyNumberFormat="1" applyFont="1" applyFill="1" applyBorder="1" applyAlignment="1">
      <alignment horizontal="center"/>
    </xf>
    <xf numFmtId="3" fontId="7" fillId="4" borderId="0" xfId="0" applyNumberFormat="1" applyFont="1" applyFill="1" applyBorder="1"/>
    <xf numFmtId="0" fontId="6" fillId="4" borderId="0" xfId="0" applyFont="1" applyFill="1" applyBorder="1" applyProtection="1"/>
    <xf numFmtId="3" fontId="6" fillId="4" borderId="0" xfId="0" applyNumberFormat="1" applyFont="1" applyFill="1" applyBorder="1" applyAlignment="1" applyProtection="1">
      <alignment horizontal="center"/>
    </xf>
    <xf numFmtId="0" fontId="7" fillId="4" borderId="0" xfId="0" applyFont="1" applyFill="1" applyBorder="1" applyProtection="1"/>
    <xf numFmtId="3" fontId="7" fillId="4" borderId="0" xfId="0" applyNumberFormat="1" applyFont="1" applyFill="1" applyBorder="1" applyAlignment="1" applyProtection="1">
      <alignment horizontal="center"/>
    </xf>
    <xf numFmtId="3" fontId="10" fillId="4" borderId="0" xfId="1" quotePrefix="1" applyNumberFormat="1" applyFont="1" applyFill="1" applyBorder="1" applyAlignment="1" applyProtection="1">
      <alignment horizontal="center" vertical="center"/>
    </xf>
    <xf numFmtId="3" fontId="12" fillId="4" borderId="0" xfId="1" applyNumberFormat="1" applyFont="1" applyFill="1" applyBorder="1" applyAlignment="1" applyProtection="1">
      <alignment horizontal="center" vertical="center" wrapText="1"/>
    </xf>
    <xf numFmtId="3" fontId="17" fillId="4" borderId="0" xfId="1" applyNumberFormat="1" applyFont="1" applyFill="1" applyBorder="1" applyAlignment="1" applyProtection="1">
      <alignment horizontal="center" vertical="center" wrapText="1"/>
    </xf>
    <xf numFmtId="3" fontId="9" fillId="4" borderId="0" xfId="1" applyNumberFormat="1" applyFont="1" applyFill="1" applyBorder="1" applyAlignment="1" applyProtection="1">
      <alignment horizontal="left" vertical="center"/>
    </xf>
    <xf numFmtId="3" fontId="9" fillId="4" borderId="0" xfId="1" applyNumberFormat="1" applyFont="1" applyFill="1" applyBorder="1" applyAlignment="1" applyProtection="1">
      <alignment horizontal="right" vertical="center"/>
    </xf>
    <xf numFmtId="3" fontId="1" fillId="4" borderId="15" xfId="0" applyNumberFormat="1" applyFont="1" applyFill="1" applyBorder="1" applyAlignment="1" applyProtection="1">
      <alignment horizontal="center" vertical="center" wrapText="1"/>
    </xf>
    <xf numFmtId="3" fontId="1" fillId="3" borderId="16" xfId="0" applyNumberFormat="1" applyFont="1" applyFill="1" applyBorder="1" applyAlignment="1" applyProtection="1">
      <alignment horizontal="center" vertical="center"/>
    </xf>
    <xf numFmtId="0" fontId="18" fillId="4" borderId="12" xfId="0" applyFont="1" applyFill="1" applyBorder="1" applyAlignment="1" applyProtection="1">
      <alignment horizontal="center" vertical="top" wrapText="1"/>
    </xf>
    <xf numFmtId="3" fontId="3" fillId="4" borderId="12" xfId="0" applyNumberFormat="1" applyFont="1" applyFill="1" applyBorder="1" applyAlignment="1" applyProtection="1">
      <alignment vertical="center"/>
    </xf>
    <xf numFmtId="3" fontId="7" fillId="4" borderId="12" xfId="0" applyNumberFormat="1" applyFont="1" applyFill="1" applyBorder="1" applyAlignment="1" applyProtection="1">
      <alignment vertical="center"/>
    </xf>
    <xf numFmtId="3" fontId="5" fillId="3" borderId="18" xfId="0" quotePrefix="1" applyNumberFormat="1" applyFont="1" applyFill="1" applyBorder="1" applyAlignment="1" applyProtection="1">
      <alignment horizontal="center" vertical="center"/>
    </xf>
    <xf numFmtId="3" fontId="1" fillId="3" borderId="19" xfId="0" quotePrefix="1" applyNumberFormat="1" applyFont="1" applyFill="1" applyBorder="1" applyAlignment="1" applyProtection="1">
      <alignment horizontal="left" vertical="center"/>
    </xf>
    <xf numFmtId="0" fontId="0" fillId="4" borderId="0" xfId="0" applyFill="1" applyProtection="1"/>
    <xf numFmtId="3" fontId="0" fillId="4" borderId="0" xfId="0" applyNumberFormat="1" applyFill="1" applyAlignment="1" applyProtection="1">
      <alignment horizontal="center"/>
    </xf>
    <xf numFmtId="0" fontId="0" fillId="0" borderId="0" xfId="0" applyProtection="1"/>
    <xf numFmtId="3" fontId="0" fillId="0" borderId="0" xfId="0" applyNumberFormat="1" applyAlignment="1" applyProtection="1">
      <alignment horizontal="center"/>
    </xf>
    <xf numFmtId="3" fontId="3" fillId="4" borderId="13" xfId="0" applyNumberFormat="1" applyFont="1" applyFill="1" applyBorder="1" applyAlignment="1" applyProtection="1">
      <alignment horizontal="center"/>
      <protection locked="0"/>
    </xf>
    <xf numFmtId="0" fontId="0" fillId="4" borderId="0" xfId="0" applyFill="1" applyBorder="1" applyProtection="1"/>
    <xf numFmtId="3" fontId="1" fillId="4" borderId="0" xfId="0" quotePrefix="1" applyNumberFormat="1" applyFont="1" applyFill="1" applyBorder="1" applyAlignment="1" applyProtection="1">
      <alignment horizontal="left" vertical="center"/>
    </xf>
    <xf numFmtId="0" fontId="3" fillId="4" borderId="0" xfId="0" applyFont="1" applyFill="1" applyBorder="1"/>
    <xf numFmtId="3" fontId="3" fillId="4" borderId="0" xfId="0" applyNumberFormat="1" applyFont="1" applyFill="1" applyBorder="1"/>
    <xf numFmtId="3" fontId="5" fillId="3" borderId="18" xfId="0" quotePrefix="1" applyNumberFormat="1" applyFont="1" applyFill="1" applyBorder="1" applyAlignment="1" applyProtection="1">
      <alignment vertical="center"/>
    </xf>
    <xf numFmtId="3" fontId="1" fillId="3" borderId="22" xfId="0" quotePrefix="1" applyNumberFormat="1" applyFont="1" applyFill="1" applyBorder="1" applyAlignment="1" applyProtection="1">
      <alignment horizontal="left" vertical="center"/>
    </xf>
    <xf numFmtId="3" fontId="5" fillId="4" borderId="0" xfId="0" quotePrefix="1" applyNumberFormat="1" applyFont="1" applyFill="1" applyBorder="1" applyAlignment="1" applyProtection="1">
      <alignment horizontal="center" vertical="center"/>
    </xf>
    <xf numFmtId="3" fontId="1" fillId="3" borderId="14" xfId="0" applyNumberFormat="1" applyFont="1" applyFill="1" applyBorder="1" applyAlignment="1" applyProtection="1">
      <alignment horizontal="center" vertical="center"/>
      <protection locked="0"/>
    </xf>
    <xf numFmtId="3" fontId="1" fillId="3" borderId="21" xfId="0" applyNumberFormat="1" applyFont="1" applyFill="1" applyBorder="1" applyAlignment="1" applyProtection="1">
      <alignment horizontal="center" vertical="center"/>
      <protection locked="0"/>
    </xf>
    <xf numFmtId="3" fontId="1" fillId="3" borderId="17" xfId="0" applyNumberFormat="1" applyFont="1" applyFill="1" applyBorder="1" applyAlignment="1" applyProtection="1">
      <alignment horizontal="center" vertical="center"/>
      <protection locked="0"/>
    </xf>
    <xf numFmtId="3" fontId="0" fillId="4" borderId="26" xfId="0" applyNumberFormat="1" applyFill="1" applyBorder="1"/>
    <xf numFmtId="1" fontId="9" fillId="4" borderId="8" xfId="1" applyNumberFormat="1" applyFont="1" applyFill="1" applyBorder="1" applyAlignment="1" applyProtection="1">
      <alignment horizontal="center" vertical="center"/>
    </xf>
    <xf numFmtId="3" fontId="1" fillId="4" borderId="20" xfId="0" applyNumberFormat="1" applyFont="1" applyFill="1" applyBorder="1" applyAlignment="1" applyProtection="1">
      <alignment horizontal="center" vertical="center" wrapText="1"/>
    </xf>
    <xf numFmtId="3" fontId="12" fillId="4" borderId="23" xfId="1" applyNumberFormat="1" applyFont="1" applyFill="1" applyBorder="1" applyAlignment="1" applyProtection="1">
      <alignment horizontal="center" vertical="center" wrapText="1"/>
    </xf>
    <xf numFmtId="3" fontId="12" fillId="4" borderId="24" xfId="1" quotePrefix="1" applyNumberFormat="1" applyFont="1" applyFill="1" applyBorder="1" applyAlignment="1" applyProtection="1">
      <alignment horizontal="center" vertical="center" wrapText="1"/>
    </xf>
    <xf numFmtId="3" fontId="12" fillId="4" borderId="25" xfId="1" quotePrefix="1" applyNumberFormat="1" applyFont="1" applyFill="1" applyBorder="1" applyAlignment="1" applyProtection="1">
      <alignment horizontal="center" vertical="center" wrapText="1"/>
    </xf>
    <xf numFmtId="3" fontId="19" fillId="4" borderId="0" xfId="1" applyNumberFormat="1" applyFont="1" applyFill="1" applyBorder="1" applyAlignment="1" applyProtection="1">
      <alignment horizontal="center" vertical="center" wrapText="1"/>
      <protection locked="0"/>
    </xf>
    <xf numFmtId="3" fontId="8" fillId="5" borderId="23" xfId="0" applyNumberFormat="1" applyFont="1" applyFill="1" applyBorder="1" applyAlignment="1">
      <alignment horizontal="left" vertical="center"/>
    </xf>
    <xf numFmtId="3" fontId="8" fillId="5" borderId="24" xfId="0" applyNumberFormat="1" applyFont="1" applyFill="1" applyBorder="1" applyAlignment="1">
      <alignment horizontal="left" vertical="center"/>
    </xf>
    <xf numFmtId="3" fontId="8" fillId="5" borderId="25" xfId="0" applyNumberFormat="1" applyFont="1" applyFill="1" applyBorder="1" applyAlignment="1">
      <alignment horizontal="left" vertical="center"/>
    </xf>
    <xf numFmtId="0" fontId="16" fillId="0" borderId="0" xfId="0" applyFont="1" applyBorder="1" applyAlignment="1">
      <alignment horizontal="left" wrapText="1"/>
    </xf>
    <xf numFmtId="3" fontId="8" fillId="5" borderId="23" xfId="0" applyNumberFormat="1" applyFont="1" applyFill="1" applyBorder="1" applyAlignment="1">
      <alignment horizontal="center" vertical="center"/>
    </xf>
    <xf numFmtId="3" fontId="8" fillId="5" borderId="24" xfId="0" applyNumberFormat="1" applyFont="1" applyFill="1" applyBorder="1" applyAlignment="1">
      <alignment horizontal="center" vertical="center"/>
    </xf>
    <xf numFmtId="3" fontId="8" fillId="5" borderId="25" xfId="0" applyNumberFormat="1" applyFont="1" applyFill="1" applyBorder="1" applyAlignment="1">
      <alignment horizontal="center" vertical="center"/>
    </xf>
    <xf numFmtId="3" fontId="1" fillId="3" borderId="27" xfId="0" applyNumberFormat="1" applyFont="1" applyFill="1" applyBorder="1" applyAlignment="1" applyProtection="1">
      <alignment horizontal="center" vertical="center"/>
    </xf>
    <xf numFmtId="3" fontId="1" fillId="3" borderId="28" xfId="0" applyNumberFormat="1" applyFont="1" applyFill="1" applyBorder="1" applyAlignment="1" applyProtection="1">
      <alignment horizontal="center" vertical="center"/>
      <protection locked="0"/>
    </xf>
    <xf numFmtId="3" fontId="1" fillId="4" borderId="29" xfId="0" applyNumberFormat="1" applyFont="1" applyFill="1" applyBorder="1" applyAlignment="1" applyProtection="1">
      <alignment horizontal="center" vertical="center"/>
      <protection locked="0"/>
    </xf>
    <xf numFmtId="3" fontId="3" fillId="4" borderId="14" xfId="0" applyNumberFormat="1" applyFont="1" applyFill="1" applyBorder="1" applyAlignment="1" applyProtection="1">
      <alignment horizontal="center" vertical="center"/>
      <protection locked="0"/>
    </xf>
    <xf numFmtId="3" fontId="0" fillId="4" borderId="0" xfId="0" applyNumberFormat="1" applyFill="1" applyProtection="1"/>
    <xf numFmtId="3" fontId="1" fillId="4" borderId="30" xfId="0" applyNumberFormat="1" applyFont="1" applyFill="1" applyBorder="1" applyAlignment="1" applyProtection="1">
      <alignment horizontal="center" vertical="center"/>
      <protection locked="0"/>
    </xf>
    <xf numFmtId="3" fontId="1" fillId="3" borderId="13" xfId="0" applyNumberFormat="1" applyFont="1" applyFill="1" applyBorder="1" applyAlignment="1" applyProtection="1">
      <alignment horizontal="center" vertical="center"/>
      <protection locked="0"/>
    </xf>
  </cellXfs>
  <cellStyles count="2">
    <cellStyle name="Normal" xfId="0" builtinId="0"/>
    <cellStyle name="Normal_CPG.XLS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297"/>
  <sheetViews>
    <sheetView tabSelected="1" topLeftCell="A106" zoomScaleNormal="100" zoomScaleSheetLayoutView="100" workbookViewId="0">
      <selection activeCell="C77" sqref="C77:C129"/>
    </sheetView>
  </sheetViews>
  <sheetFormatPr baseColWidth="10" defaultRowHeight="12.7" x14ac:dyDescent="0.4"/>
  <cols>
    <col min="1" max="1" width="30.703125" style="71" customWidth="1"/>
    <col min="2" max="2" width="68" style="71" customWidth="1"/>
    <col min="3" max="3" width="14.703125" style="72" customWidth="1"/>
    <col min="4" max="4" width="1.87890625" style="9" customWidth="1"/>
    <col min="5" max="16" width="11.41015625" style="9"/>
  </cols>
  <sheetData>
    <row r="1" spans="1:16" x14ac:dyDescent="0.4">
      <c r="A1" s="53"/>
      <c r="B1" s="53"/>
      <c r="C1" s="54"/>
    </row>
    <row r="2" spans="1:16" ht="13" thickBot="1" x14ac:dyDescent="0.45">
      <c r="A2" s="55"/>
      <c r="B2" s="55"/>
      <c r="C2" s="56"/>
    </row>
    <row r="3" spans="1:16" s="3" customFormat="1" ht="18.75" customHeight="1" thickBot="1" x14ac:dyDescent="0.55000000000000004">
      <c r="A3" s="87" t="s">
        <v>247</v>
      </c>
      <c r="B3" s="88"/>
      <c r="C3" s="89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</row>
    <row r="4" spans="1:16" s="2" customFormat="1" ht="10.35" x14ac:dyDescent="0.35">
      <c r="A4" s="55"/>
      <c r="B4" s="55"/>
      <c r="C4" s="56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</row>
    <row r="5" spans="1:16" x14ac:dyDescent="0.4">
      <c r="A5" s="53"/>
      <c r="B5" s="12"/>
      <c r="C5" s="57"/>
    </row>
    <row r="6" spans="1:16" ht="15.35" x14ac:dyDescent="0.4">
      <c r="A6" s="90" t="s">
        <v>252</v>
      </c>
      <c r="B6" s="90"/>
      <c r="C6" s="90"/>
    </row>
    <row r="7" spans="1:16" ht="17.7" x14ac:dyDescent="0.4">
      <c r="A7" s="58"/>
      <c r="B7" s="58"/>
      <c r="C7" s="59"/>
    </row>
    <row r="8" spans="1:16" x14ac:dyDescent="0.4">
      <c r="A8" s="60" t="s">
        <v>226</v>
      </c>
      <c r="B8" s="61"/>
      <c r="C8" s="62" t="s">
        <v>248</v>
      </c>
    </row>
    <row r="9" spans="1:16" ht="18" customHeight="1" thickBot="1" x14ac:dyDescent="0.45">
      <c r="A9" s="74"/>
      <c r="B9" s="61"/>
      <c r="C9" s="85">
        <v>2022</v>
      </c>
    </row>
    <row r="10" spans="1:16" s="1" customFormat="1" ht="15.7" thickBot="1" x14ac:dyDescent="0.45">
      <c r="A10" s="95" t="s">
        <v>249</v>
      </c>
      <c r="B10" s="96"/>
      <c r="C10" s="97"/>
      <c r="D10" s="15"/>
      <c r="E10" s="15"/>
      <c r="F10" s="15"/>
      <c r="G10" s="15"/>
      <c r="H10" s="15"/>
      <c r="I10" s="15"/>
      <c r="J10" s="15"/>
      <c r="K10" s="15"/>
      <c r="L10" s="15"/>
      <c r="M10" s="15"/>
      <c r="N10" s="15"/>
      <c r="O10" s="15"/>
      <c r="P10" s="15"/>
    </row>
    <row r="11" spans="1:16" s="1" customFormat="1" ht="15.7" thickBot="1" x14ac:dyDescent="0.45">
      <c r="A11" s="95" t="s">
        <v>250</v>
      </c>
      <c r="B11" s="96" t="s">
        <v>1</v>
      </c>
      <c r="C11" s="97">
        <f>C12+C13</f>
        <v>69595235</v>
      </c>
      <c r="D11" s="15"/>
      <c r="E11" s="15"/>
      <c r="F11" s="15"/>
      <c r="G11" s="15"/>
      <c r="H11" s="15"/>
      <c r="I11" s="15"/>
      <c r="J11" s="15"/>
      <c r="K11" s="15"/>
      <c r="L11" s="15"/>
      <c r="M11" s="15"/>
      <c r="N11" s="15"/>
      <c r="O11" s="15"/>
      <c r="P11" s="15"/>
    </row>
    <row r="12" spans="1:16" s="1" customFormat="1" x14ac:dyDescent="0.4">
      <c r="A12" s="7" t="s">
        <v>40</v>
      </c>
      <c r="B12" s="32" t="s">
        <v>55</v>
      </c>
      <c r="C12" s="98">
        <f>C13+C20+C24+C27+C33+C39</f>
        <v>69138324</v>
      </c>
      <c r="D12" s="15"/>
      <c r="E12" s="15"/>
      <c r="F12" s="15"/>
      <c r="G12" s="15"/>
      <c r="H12" s="15"/>
      <c r="I12" s="15"/>
      <c r="J12" s="15"/>
      <c r="K12" s="15"/>
      <c r="L12" s="15"/>
      <c r="M12" s="15"/>
      <c r="N12" s="15"/>
      <c r="O12" s="15"/>
      <c r="P12" s="15"/>
    </row>
    <row r="13" spans="1:16" s="1" customFormat="1" x14ac:dyDescent="0.4">
      <c r="A13" s="16"/>
      <c r="B13" s="33" t="s">
        <v>56</v>
      </c>
      <c r="C13" s="44">
        <f>C14+C15+C16+C17+C18+C19</f>
        <v>456911</v>
      </c>
      <c r="D13" s="15"/>
      <c r="E13" s="15"/>
      <c r="F13" s="15"/>
      <c r="G13" s="15"/>
      <c r="H13" s="15"/>
      <c r="I13" s="15"/>
      <c r="J13" s="15"/>
      <c r="K13" s="15"/>
      <c r="L13" s="15"/>
      <c r="M13" s="15"/>
      <c r="N13" s="15"/>
      <c r="O13" s="15"/>
      <c r="P13" s="15"/>
    </row>
    <row r="14" spans="1:16" s="1" customFormat="1" x14ac:dyDescent="0.4">
      <c r="A14" s="23" t="s">
        <v>124</v>
      </c>
      <c r="B14" s="34" t="s">
        <v>135</v>
      </c>
      <c r="C14" s="45"/>
      <c r="D14" s="15"/>
      <c r="E14" s="15"/>
      <c r="F14" s="15"/>
      <c r="G14" s="15"/>
      <c r="H14" s="15"/>
      <c r="I14" s="15"/>
      <c r="J14" s="15"/>
      <c r="K14" s="15"/>
      <c r="L14" s="15"/>
      <c r="M14" s="15"/>
      <c r="N14" s="15"/>
      <c r="O14" s="15"/>
      <c r="P14" s="15"/>
    </row>
    <row r="15" spans="1:16" s="1" customFormat="1" x14ac:dyDescent="0.4">
      <c r="A15" s="23" t="s">
        <v>125</v>
      </c>
      <c r="B15" s="34" t="s">
        <v>136</v>
      </c>
      <c r="C15" s="45">
        <v>337816</v>
      </c>
      <c r="D15" s="15"/>
      <c r="E15" s="15"/>
      <c r="F15" s="15"/>
      <c r="G15" s="15"/>
      <c r="H15" s="15"/>
      <c r="I15" s="15"/>
      <c r="J15" s="15"/>
      <c r="K15" s="15"/>
      <c r="L15" s="15"/>
      <c r="M15" s="15"/>
      <c r="N15" s="15"/>
      <c r="O15" s="15"/>
      <c r="P15" s="15"/>
    </row>
    <row r="16" spans="1:16" s="1" customFormat="1" x14ac:dyDescent="0.4">
      <c r="A16" s="23" t="s">
        <v>126</v>
      </c>
      <c r="B16" s="34" t="s">
        <v>137</v>
      </c>
      <c r="C16" s="45">
        <v>2027</v>
      </c>
      <c r="D16" s="15"/>
      <c r="E16" s="15"/>
      <c r="F16" s="15"/>
      <c r="G16" s="15"/>
      <c r="H16" s="15"/>
      <c r="I16" s="15"/>
      <c r="J16" s="15"/>
      <c r="K16" s="15"/>
      <c r="L16" s="15"/>
      <c r="M16" s="15"/>
      <c r="N16" s="15"/>
      <c r="O16" s="15"/>
      <c r="P16" s="15"/>
    </row>
    <row r="17" spans="1:16" s="1" customFormat="1" x14ac:dyDescent="0.4">
      <c r="A17" s="23">
        <v>204</v>
      </c>
      <c r="B17" s="34" t="s">
        <v>138</v>
      </c>
      <c r="C17" s="45"/>
      <c r="D17" s="15"/>
      <c r="E17" s="15"/>
      <c r="F17" s="15"/>
      <c r="G17" s="15"/>
      <c r="H17" s="15"/>
      <c r="I17" s="15"/>
      <c r="J17" s="15"/>
      <c r="K17" s="15"/>
      <c r="L17" s="15"/>
      <c r="M17" s="15"/>
      <c r="N17" s="15"/>
      <c r="O17" s="15"/>
      <c r="P17" s="15"/>
    </row>
    <row r="18" spans="1:16" s="1" customFormat="1" x14ac:dyDescent="0.4">
      <c r="A18" s="18" t="s">
        <v>100</v>
      </c>
      <c r="B18" s="34" t="s">
        <v>140</v>
      </c>
      <c r="C18" s="45">
        <v>117068</v>
      </c>
      <c r="D18" s="15"/>
      <c r="E18" s="15"/>
      <c r="F18" s="15"/>
      <c r="G18" s="15"/>
      <c r="H18" s="15"/>
      <c r="I18" s="15"/>
      <c r="J18" s="15"/>
      <c r="K18" s="15"/>
      <c r="L18" s="15"/>
      <c r="M18" s="15"/>
      <c r="N18" s="15"/>
      <c r="O18" s="15"/>
      <c r="P18" s="15"/>
    </row>
    <row r="19" spans="1:16" s="1" customFormat="1" x14ac:dyDescent="0.4">
      <c r="A19" s="18" t="s">
        <v>127</v>
      </c>
      <c r="B19" s="34" t="s">
        <v>139</v>
      </c>
      <c r="C19" s="45"/>
      <c r="D19" s="15"/>
      <c r="E19" s="15"/>
      <c r="F19" s="15"/>
      <c r="G19" s="15"/>
      <c r="H19" s="15"/>
      <c r="I19" s="15"/>
      <c r="J19" s="15"/>
      <c r="K19" s="15"/>
      <c r="L19" s="15"/>
      <c r="M19" s="15"/>
      <c r="N19" s="15"/>
      <c r="O19" s="15"/>
      <c r="P19" s="15"/>
    </row>
    <row r="20" spans="1:16" s="1" customFormat="1" x14ac:dyDescent="0.4">
      <c r="A20" s="19"/>
      <c r="B20" s="33" t="s">
        <v>57</v>
      </c>
      <c r="C20" s="44">
        <f>+C21+C22+C23</f>
        <v>66998129</v>
      </c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</row>
    <row r="21" spans="1:16" s="1" customFormat="1" x14ac:dyDescent="0.4">
      <c r="A21" s="18" t="s">
        <v>128</v>
      </c>
      <c r="B21" s="34" t="s">
        <v>141</v>
      </c>
      <c r="C21" s="45">
        <v>57691600</v>
      </c>
      <c r="D21" s="15"/>
      <c r="E21" s="15"/>
      <c r="F21" s="15"/>
      <c r="G21" s="15"/>
      <c r="H21" s="15"/>
      <c r="I21" s="15"/>
      <c r="J21" s="15"/>
      <c r="K21" s="15"/>
      <c r="L21" s="15"/>
      <c r="M21" s="15"/>
      <c r="N21" s="15"/>
      <c r="O21" s="15"/>
      <c r="P21" s="15"/>
    </row>
    <row r="22" spans="1:16" s="1" customFormat="1" ht="31" x14ac:dyDescent="0.4">
      <c r="A22" s="24" t="s">
        <v>129</v>
      </c>
      <c r="B22" s="34" t="s">
        <v>142</v>
      </c>
      <c r="C22" s="45">
        <v>9306529</v>
      </c>
      <c r="D22" s="15"/>
      <c r="E22" s="15"/>
      <c r="F22" s="15"/>
      <c r="G22" s="15"/>
      <c r="H22" s="15"/>
      <c r="I22" s="15"/>
      <c r="J22" s="15"/>
      <c r="K22" s="15"/>
      <c r="L22" s="15"/>
      <c r="M22" s="15"/>
      <c r="N22" s="15"/>
      <c r="O22" s="15"/>
      <c r="P22" s="15"/>
    </row>
    <row r="23" spans="1:16" s="1" customFormat="1" x14ac:dyDescent="0.4">
      <c r="A23" s="18">
        <v>23</v>
      </c>
      <c r="B23" s="34" t="s">
        <v>143</v>
      </c>
      <c r="C23" s="45"/>
      <c r="D23" s="15"/>
      <c r="E23" s="15"/>
      <c r="F23" s="15"/>
      <c r="G23" s="15"/>
      <c r="H23" s="15"/>
      <c r="I23" s="15"/>
      <c r="J23" s="15"/>
      <c r="K23" s="15"/>
      <c r="L23" s="15"/>
      <c r="M23" s="15"/>
      <c r="N23" s="15"/>
      <c r="O23" s="15"/>
      <c r="P23" s="15"/>
    </row>
    <row r="24" spans="1:16" s="1" customFormat="1" x14ac:dyDescent="0.4">
      <c r="A24" s="21"/>
      <c r="B24" s="35" t="s">
        <v>58</v>
      </c>
      <c r="C24" s="44">
        <f>C25+C26</f>
        <v>0</v>
      </c>
      <c r="D24" s="15"/>
      <c r="E24" s="15"/>
      <c r="F24" s="15"/>
      <c r="G24" s="15"/>
      <c r="H24" s="15"/>
      <c r="I24" s="15"/>
      <c r="J24" s="15"/>
      <c r="K24" s="15"/>
      <c r="L24" s="15"/>
      <c r="M24" s="15"/>
      <c r="N24" s="15"/>
      <c r="O24" s="15"/>
      <c r="P24" s="15"/>
    </row>
    <row r="25" spans="1:16" s="1" customFormat="1" x14ac:dyDescent="0.4">
      <c r="A25" s="17" t="s">
        <v>101</v>
      </c>
      <c r="B25" s="34" t="s">
        <v>144</v>
      </c>
      <c r="C25" s="45"/>
      <c r="D25" s="15"/>
      <c r="E25" s="15"/>
      <c r="F25" s="15"/>
      <c r="G25" s="15"/>
      <c r="H25" s="15"/>
      <c r="I25" s="15"/>
      <c r="J25" s="15"/>
      <c r="K25" s="15"/>
      <c r="L25" s="15"/>
      <c r="M25" s="15"/>
      <c r="N25" s="15"/>
      <c r="O25" s="15"/>
      <c r="P25" s="15"/>
    </row>
    <row r="26" spans="1:16" s="1" customFormat="1" x14ac:dyDescent="0.4">
      <c r="A26" s="18" t="s">
        <v>102</v>
      </c>
      <c r="B26" s="34" t="s">
        <v>145</v>
      </c>
      <c r="C26" s="45"/>
      <c r="D26" s="15"/>
      <c r="E26" s="15"/>
      <c r="F26" s="15"/>
      <c r="G26" s="15"/>
      <c r="H26" s="15"/>
      <c r="I26" s="15"/>
      <c r="J26" s="15"/>
      <c r="K26" s="15"/>
      <c r="L26" s="15"/>
      <c r="M26" s="15"/>
      <c r="N26" s="15"/>
      <c r="O26" s="15"/>
      <c r="P26" s="15"/>
    </row>
    <row r="27" spans="1:16" s="1" customFormat="1" x14ac:dyDescent="0.4">
      <c r="A27" s="20"/>
      <c r="B27" s="33" t="s">
        <v>59</v>
      </c>
      <c r="C27" s="44">
        <f>C28+C29+C30+C31+C32</f>
        <v>0</v>
      </c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</row>
    <row r="28" spans="1:16" s="1" customFormat="1" x14ac:dyDescent="0.4">
      <c r="A28" s="18" t="s">
        <v>146</v>
      </c>
      <c r="B28" s="34" t="s">
        <v>130</v>
      </c>
      <c r="C28" s="45"/>
      <c r="D28" s="15"/>
      <c r="E28" s="15"/>
      <c r="F28" s="15"/>
      <c r="G28" s="15"/>
      <c r="H28" s="15"/>
      <c r="I28" s="15"/>
      <c r="J28" s="15"/>
      <c r="K28" s="15"/>
      <c r="L28" s="15"/>
      <c r="M28" s="15"/>
      <c r="N28" s="15"/>
      <c r="O28" s="15"/>
      <c r="P28" s="15"/>
    </row>
    <row r="29" spans="1:16" s="1" customFormat="1" x14ac:dyDescent="0.4">
      <c r="A29" s="18" t="s">
        <v>147</v>
      </c>
      <c r="B29" s="34" t="s">
        <v>131</v>
      </c>
      <c r="C29" s="45"/>
      <c r="D29" s="15"/>
      <c r="E29" s="15"/>
      <c r="F29" s="15"/>
      <c r="G29" s="15"/>
      <c r="H29" s="15"/>
      <c r="I29" s="15"/>
      <c r="J29" s="15"/>
      <c r="K29" s="15"/>
      <c r="L29" s="15"/>
      <c r="M29" s="15"/>
      <c r="N29" s="15"/>
      <c r="O29" s="15"/>
      <c r="P29" s="15"/>
    </row>
    <row r="30" spans="1:16" s="1" customFormat="1" x14ac:dyDescent="0.4">
      <c r="A30" s="18" t="s">
        <v>148</v>
      </c>
      <c r="B30" s="34" t="s">
        <v>132</v>
      </c>
      <c r="C30" s="45"/>
      <c r="D30" s="15"/>
      <c r="E30" s="15"/>
      <c r="F30" s="15"/>
      <c r="G30" s="15"/>
      <c r="H30" s="15"/>
      <c r="I30" s="15"/>
      <c r="J30" s="15"/>
      <c r="K30" s="15"/>
      <c r="L30" s="15"/>
      <c r="M30" s="15"/>
      <c r="N30" s="15"/>
      <c r="O30" s="15"/>
      <c r="P30" s="15"/>
    </row>
    <row r="31" spans="1:16" s="1" customFormat="1" x14ac:dyDescent="0.4">
      <c r="A31" s="18"/>
      <c r="B31" s="34" t="s">
        <v>133</v>
      </c>
      <c r="C31" s="45"/>
      <c r="D31" s="15"/>
      <c r="E31" s="15"/>
      <c r="F31" s="15"/>
      <c r="G31" s="15"/>
      <c r="H31" s="15"/>
      <c r="I31" s="15"/>
      <c r="J31" s="15"/>
      <c r="K31" s="15"/>
      <c r="L31" s="15"/>
      <c r="M31" s="15"/>
      <c r="N31" s="15"/>
      <c r="O31" s="15"/>
      <c r="P31" s="15"/>
    </row>
    <row r="32" spans="1:16" s="1" customFormat="1" x14ac:dyDescent="0.4">
      <c r="A32" s="64"/>
      <c r="B32" s="34" t="s">
        <v>134</v>
      </c>
      <c r="C32" s="45"/>
      <c r="D32" s="15"/>
      <c r="E32" s="15"/>
      <c r="F32" s="15"/>
      <c r="G32" s="15"/>
      <c r="H32" s="15"/>
      <c r="I32" s="15"/>
      <c r="J32" s="15"/>
      <c r="K32" s="15"/>
      <c r="L32" s="15"/>
      <c r="M32" s="15"/>
      <c r="N32" s="15"/>
      <c r="O32" s="15"/>
      <c r="P32" s="15"/>
    </row>
    <row r="33" spans="1:16" s="1" customFormat="1" x14ac:dyDescent="0.4">
      <c r="A33" s="20"/>
      <c r="B33" s="33" t="s">
        <v>149</v>
      </c>
      <c r="C33" s="44">
        <f>C34+C35+C36+C37+C38</f>
        <v>1683284</v>
      </c>
      <c r="D33" s="15"/>
      <c r="E33" s="15"/>
      <c r="F33" s="15"/>
      <c r="G33" s="15"/>
      <c r="H33" s="15"/>
      <c r="I33" s="15"/>
      <c r="J33" s="15"/>
      <c r="K33" s="15"/>
      <c r="L33" s="15"/>
      <c r="M33" s="15"/>
      <c r="N33" s="15"/>
      <c r="O33" s="15"/>
      <c r="P33" s="15"/>
    </row>
    <row r="34" spans="1:16" s="1" customFormat="1" x14ac:dyDescent="0.4">
      <c r="A34" s="18" t="s">
        <v>152</v>
      </c>
      <c r="B34" s="34" t="s">
        <v>130</v>
      </c>
      <c r="C34" s="45">
        <v>1120</v>
      </c>
      <c r="D34" s="15"/>
      <c r="E34" s="15"/>
      <c r="F34" s="15"/>
      <c r="G34" s="15"/>
      <c r="H34" s="15"/>
      <c r="I34" s="15"/>
      <c r="J34" s="15"/>
      <c r="K34" s="15"/>
      <c r="L34" s="15"/>
      <c r="M34" s="15"/>
      <c r="N34" s="15"/>
      <c r="O34" s="15"/>
      <c r="P34" s="15"/>
    </row>
    <row r="35" spans="1:16" s="1" customFormat="1" x14ac:dyDescent="0.4">
      <c r="A35" s="18" t="s">
        <v>153</v>
      </c>
      <c r="B35" s="34" t="s">
        <v>150</v>
      </c>
      <c r="C35" s="45">
        <v>1678408</v>
      </c>
      <c r="D35" s="15"/>
      <c r="E35" s="15"/>
      <c r="F35" s="15"/>
      <c r="G35" s="15"/>
      <c r="H35" s="15"/>
      <c r="I35" s="15"/>
      <c r="J35" s="15"/>
      <c r="K35" s="15"/>
      <c r="L35" s="15"/>
      <c r="M35" s="15"/>
      <c r="N35" s="15"/>
      <c r="O35" s="15"/>
      <c r="P35" s="15"/>
    </row>
    <row r="36" spans="1:16" s="1" customFormat="1" x14ac:dyDescent="0.4">
      <c r="A36" s="18" t="s">
        <v>154</v>
      </c>
      <c r="B36" s="34" t="s">
        <v>151</v>
      </c>
      <c r="C36" s="45"/>
      <c r="D36" s="15"/>
      <c r="E36" s="15"/>
      <c r="F36" s="15"/>
      <c r="G36" s="15"/>
      <c r="H36" s="15"/>
      <c r="I36" s="15"/>
      <c r="J36" s="15"/>
      <c r="K36" s="15"/>
      <c r="L36" s="15"/>
      <c r="M36" s="15"/>
      <c r="N36" s="15"/>
      <c r="O36" s="15"/>
      <c r="P36" s="15"/>
    </row>
    <row r="37" spans="1:16" s="1" customFormat="1" x14ac:dyDescent="0.4">
      <c r="A37" s="18">
        <v>255</v>
      </c>
      <c r="B37" s="34" t="s">
        <v>133</v>
      </c>
      <c r="C37" s="45"/>
      <c r="D37" s="15"/>
      <c r="E37" s="15"/>
      <c r="F37" s="15"/>
      <c r="G37" s="15"/>
      <c r="H37" s="15"/>
      <c r="I37" s="15"/>
      <c r="J37" s="15"/>
      <c r="K37" s="15"/>
      <c r="L37" s="15"/>
      <c r="M37" s="15"/>
      <c r="N37" s="15"/>
      <c r="O37" s="15"/>
      <c r="P37" s="15"/>
    </row>
    <row r="38" spans="1:16" s="1" customFormat="1" x14ac:dyDescent="0.4">
      <c r="A38" s="18" t="s">
        <v>155</v>
      </c>
      <c r="B38" s="34" t="s">
        <v>134</v>
      </c>
      <c r="C38" s="45">
        <v>3756</v>
      </c>
      <c r="D38" s="15"/>
      <c r="E38" s="15"/>
      <c r="F38" s="15"/>
      <c r="G38" s="15"/>
      <c r="H38" s="15"/>
      <c r="I38" s="15"/>
      <c r="J38" s="15"/>
      <c r="K38" s="15"/>
      <c r="L38" s="15"/>
      <c r="M38" s="15"/>
      <c r="N38" s="15"/>
      <c r="O38" s="15"/>
      <c r="P38" s="15"/>
    </row>
    <row r="39" spans="1:16" s="1" customFormat="1" x14ac:dyDescent="0.4">
      <c r="A39" s="19">
        <v>474</v>
      </c>
      <c r="B39" s="36" t="s">
        <v>60</v>
      </c>
      <c r="C39" s="46"/>
      <c r="D39" s="15"/>
      <c r="E39" s="15"/>
      <c r="F39" s="15"/>
      <c r="G39" s="15"/>
      <c r="H39" s="15"/>
      <c r="I39" s="15"/>
      <c r="J39" s="15"/>
      <c r="K39" s="15"/>
      <c r="L39" s="15"/>
      <c r="M39" s="15"/>
      <c r="N39" s="15"/>
      <c r="O39" s="15"/>
      <c r="P39" s="15"/>
    </row>
    <row r="40" spans="1:16" s="1" customFormat="1" x14ac:dyDescent="0.4">
      <c r="A40" s="8"/>
      <c r="B40" s="37" t="s">
        <v>61</v>
      </c>
      <c r="C40" s="83">
        <f>C41+C42+C49+C57+C63+C69+C70</f>
        <v>3295903</v>
      </c>
      <c r="D40" s="15"/>
      <c r="E40" s="15"/>
      <c r="F40" s="15"/>
      <c r="G40" s="15"/>
      <c r="H40" s="15"/>
      <c r="I40" s="15"/>
      <c r="J40" s="15"/>
      <c r="K40" s="15"/>
      <c r="L40" s="15"/>
      <c r="M40" s="15"/>
      <c r="N40" s="15"/>
      <c r="O40" s="15"/>
      <c r="P40" s="15"/>
    </row>
    <row r="41" spans="1:16" s="1" customFormat="1" x14ac:dyDescent="0.4">
      <c r="A41" s="18" t="s">
        <v>156</v>
      </c>
      <c r="B41" s="33" t="s">
        <v>62</v>
      </c>
      <c r="C41" s="44"/>
      <c r="D41" s="15"/>
      <c r="E41" s="15"/>
      <c r="F41" s="15"/>
      <c r="G41" s="15"/>
      <c r="H41" s="15"/>
      <c r="I41" s="15"/>
      <c r="J41" s="15"/>
      <c r="K41" s="15"/>
      <c r="L41" s="15"/>
      <c r="M41" s="15"/>
      <c r="N41" s="15"/>
      <c r="O41" s="15"/>
      <c r="P41" s="15"/>
    </row>
    <row r="42" spans="1:16" s="1" customFormat="1" x14ac:dyDescent="0.4">
      <c r="A42" s="19"/>
      <c r="B42" s="33" t="s">
        <v>63</v>
      </c>
      <c r="C42" s="44">
        <f>C43+C44+C45+C46+C47+C48</f>
        <v>8397</v>
      </c>
      <c r="D42" s="15"/>
      <c r="E42" s="15"/>
      <c r="F42" s="15"/>
      <c r="G42" s="15"/>
      <c r="H42" s="15"/>
      <c r="I42" s="15"/>
      <c r="J42" s="15"/>
      <c r="K42" s="15"/>
      <c r="L42" s="15"/>
      <c r="M42" s="15"/>
      <c r="N42" s="15"/>
      <c r="O42" s="15"/>
      <c r="P42" s="15"/>
    </row>
    <row r="43" spans="1:16" s="1" customFormat="1" x14ac:dyDescent="0.4">
      <c r="A43" s="18" t="s">
        <v>163</v>
      </c>
      <c r="B43" s="34" t="s">
        <v>157</v>
      </c>
      <c r="C43" s="45">
        <v>8397</v>
      </c>
      <c r="D43" s="15"/>
      <c r="E43" s="15"/>
      <c r="F43" s="15"/>
      <c r="G43" s="15"/>
      <c r="H43" s="15"/>
      <c r="I43" s="15"/>
      <c r="J43" s="15"/>
      <c r="K43" s="15"/>
      <c r="L43" s="15"/>
      <c r="M43" s="15"/>
      <c r="N43" s="15"/>
      <c r="O43" s="15"/>
      <c r="P43" s="15"/>
    </row>
    <row r="44" spans="1:16" s="1" customFormat="1" x14ac:dyDescent="0.4">
      <c r="A44" s="18" t="s">
        <v>164</v>
      </c>
      <c r="B44" s="34" t="s">
        <v>158</v>
      </c>
      <c r="C44" s="45"/>
      <c r="D44" s="15"/>
      <c r="E44" s="15"/>
      <c r="F44" s="15"/>
      <c r="G44" s="15"/>
      <c r="H44" s="15"/>
      <c r="I44" s="15"/>
      <c r="J44" s="15"/>
      <c r="K44" s="15"/>
      <c r="L44" s="15"/>
      <c r="M44" s="15"/>
      <c r="N44" s="15"/>
      <c r="O44" s="15"/>
      <c r="P44" s="15"/>
    </row>
    <row r="45" spans="1:16" s="1" customFormat="1" x14ac:dyDescent="0.4">
      <c r="A45" s="18" t="s">
        <v>165</v>
      </c>
      <c r="B45" s="34" t="s">
        <v>159</v>
      </c>
      <c r="C45" s="45"/>
      <c r="D45" s="15"/>
      <c r="E45" s="15"/>
      <c r="F45" s="15"/>
      <c r="G45" s="15"/>
      <c r="H45" s="15"/>
      <c r="I45" s="15"/>
      <c r="J45" s="15"/>
      <c r="K45" s="15"/>
      <c r="L45" s="15"/>
      <c r="M45" s="15"/>
      <c r="N45" s="15"/>
      <c r="O45" s="15"/>
      <c r="P45" s="15"/>
    </row>
    <row r="46" spans="1:16" s="1" customFormat="1" x14ac:dyDescent="0.4">
      <c r="A46" s="18" t="s">
        <v>166</v>
      </c>
      <c r="B46" s="34" t="s">
        <v>160</v>
      </c>
      <c r="C46" s="45"/>
      <c r="D46" s="15"/>
      <c r="E46" s="15"/>
      <c r="F46" s="15"/>
      <c r="G46" s="15"/>
      <c r="H46" s="15"/>
      <c r="I46" s="15"/>
      <c r="J46" s="15"/>
      <c r="K46" s="15"/>
      <c r="L46" s="15"/>
      <c r="M46" s="15"/>
      <c r="N46" s="15"/>
      <c r="O46" s="15"/>
      <c r="P46" s="15"/>
    </row>
    <row r="47" spans="1:16" s="1" customFormat="1" x14ac:dyDescent="0.4">
      <c r="A47" s="18" t="s">
        <v>167</v>
      </c>
      <c r="B47" s="34" t="s">
        <v>161</v>
      </c>
      <c r="C47" s="45"/>
      <c r="D47" s="15"/>
      <c r="E47" s="15"/>
      <c r="F47" s="15"/>
      <c r="G47" s="15"/>
      <c r="H47" s="15"/>
      <c r="I47" s="15"/>
      <c r="J47" s="15"/>
      <c r="K47" s="15"/>
      <c r="L47" s="15"/>
      <c r="M47" s="15"/>
      <c r="N47" s="15"/>
      <c r="O47" s="15"/>
      <c r="P47" s="15"/>
    </row>
    <row r="48" spans="1:16" s="1" customFormat="1" x14ac:dyDescent="0.4">
      <c r="A48" s="18">
        <v>407</v>
      </c>
      <c r="B48" s="34" t="s">
        <v>162</v>
      </c>
      <c r="C48" s="45"/>
      <c r="D48" s="15"/>
      <c r="E48" s="15"/>
      <c r="F48" s="15"/>
      <c r="G48" s="15"/>
      <c r="H48" s="15"/>
      <c r="I48" s="15"/>
      <c r="J48" s="15"/>
      <c r="K48" s="15"/>
      <c r="L48" s="15"/>
      <c r="M48" s="15"/>
      <c r="N48" s="15"/>
      <c r="O48" s="15"/>
      <c r="P48" s="15"/>
    </row>
    <row r="49" spans="1:16" s="1" customFormat="1" x14ac:dyDescent="0.4">
      <c r="A49" s="19"/>
      <c r="B49" s="33" t="s">
        <v>64</v>
      </c>
      <c r="C49" s="44">
        <f>C50+C51+C52+C53+C54+C55+C56</f>
        <v>1760000</v>
      </c>
      <c r="D49" s="15"/>
      <c r="E49" s="15"/>
      <c r="F49" s="15"/>
      <c r="G49" s="15"/>
      <c r="H49" s="15"/>
      <c r="I49" s="15"/>
      <c r="J49" s="15"/>
      <c r="K49" s="15"/>
      <c r="L49" s="15"/>
      <c r="M49" s="15"/>
      <c r="N49" s="15"/>
      <c r="O49" s="15"/>
      <c r="P49" s="15"/>
    </row>
    <row r="50" spans="1:16" s="1" customFormat="1" x14ac:dyDescent="0.4">
      <c r="A50" s="24" t="s">
        <v>175</v>
      </c>
      <c r="B50" s="34" t="s">
        <v>168</v>
      </c>
      <c r="C50" s="45">
        <v>1700000</v>
      </c>
      <c r="D50" s="15"/>
      <c r="E50" s="15"/>
      <c r="F50" s="15"/>
      <c r="G50" s="15"/>
      <c r="H50" s="15"/>
      <c r="I50" s="15"/>
      <c r="J50" s="15"/>
      <c r="K50" s="15"/>
      <c r="L50" s="15"/>
      <c r="M50" s="15"/>
      <c r="N50" s="15"/>
      <c r="O50" s="15"/>
      <c r="P50" s="15"/>
    </row>
    <row r="51" spans="1:16" s="1" customFormat="1" x14ac:dyDescent="0.4">
      <c r="A51" s="18" t="s">
        <v>176</v>
      </c>
      <c r="B51" s="34" t="s">
        <v>169</v>
      </c>
      <c r="C51" s="45"/>
      <c r="D51" s="15"/>
      <c r="E51" s="15"/>
      <c r="F51" s="15"/>
      <c r="G51" s="15"/>
      <c r="H51" s="15"/>
      <c r="I51" s="15"/>
      <c r="J51" s="15"/>
      <c r="K51" s="15"/>
      <c r="L51" s="15"/>
      <c r="M51" s="15"/>
      <c r="N51" s="15"/>
      <c r="O51" s="15"/>
      <c r="P51" s="15"/>
    </row>
    <row r="52" spans="1:16" s="1" customFormat="1" x14ac:dyDescent="0.4">
      <c r="A52" s="18" t="s">
        <v>177</v>
      </c>
      <c r="B52" s="34" t="s">
        <v>170</v>
      </c>
      <c r="C52" s="45"/>
      <c r="D52" s="15"/>
      <c r="E52" s="15"/>
      <c r="F52" s="15"/>
      <c r="G52" s="15"/>
      <c r="H52" s="15"/>
      <c r="I52" s="15"/>
      <c r="J52" s="15"/>
      <c r="K52" s="15"/>
      <c r="L52" s="15"/>
      <c r="M52" s="15"/>
      <c r="N52" s="15"/>
      <c r="O52" s="15"/>
      <c r="P52" s="15"/>
    </row>
    <row r="53" spans="1:16" s="1" customFormat="1" x14ac:dyDescent="0.4">
      <c r="A53" s="18" t="s">
        <v>178</v>
      </c>
      <c r="B53" s="34" t="s">
        <v>171</v>
      </c>
      <c r="C53" s="45"/>
      <c r="D53" s="15"/>
      <c r="E53" s="15"/>
      <c r="F53" s="15"/>
      <c r="G53" s="15"/>
      <c r="H53" s="15"/>
      <c r="I53" s="15"/>
      <c r="J53" s="15"/>
      <c r="K53" s="15"/>
      <c r="L53" s="15"/>
      <c r="M53" s="15"/>
      <c r="N53" s="15"/>
      <c r="O53" s="15"/>
      <c r="P53" s="15"/>
    </row>
    <row r="54" spans="1:16" s="1" customFormat="1" x14ac:dyDescent="0.4">
      <c r="A54" s="18">
        <v>4709</v>
      </c>
      <c r="B54" s="34" t="s">
        <v>172</v>
      </c>
      <c r="C54" s="45">
        <v>60000</v>
      </c>
      <c r="D54" s="15"/>
      <c r="E54" s="15"/>
      <c r="F54" s="15"/>
      <c r="G54" s="15"/>
      <c r="H54" s="15"/>
      <c r="I54" s="15"/>
      <c r="J54" s="15"/>
      <c r="K54" s="15"/>
      <c r="L54" s="15"/>
      <c r="M54" s="15"/>
      <c r="N54" s="15"/>
      <c r="O54" s="15"/>
      <c r="P54" s="15"/>
    </row>
    <row r="55" spans="1:16" s="1" customFormat="1" x14ac:dyDescent="0.4">
      <c r="A55" s="18" t="s">
        <v>179</v>
      </c>
      <c r="B55" s="34" t="s">
        <v>173</v>
      </c>
      <c r="C55" s="45"/>
      <c r="D55" s="15"/>
      <c r="E55" s="15"/>
      <c r="F55" s="15"/>
      <c r="G55" s="15"/>
      <c r="H55" s="15"/>
      <c r="I55" s="15"/>
      <c r="J55" s="15"/>
      <c r="K55" s="15"/>
      <c r="L55" s="15"/>
      <c r="M55" s="15"/>
      <c r="N55" s="15"/>
      <c r="O55" s="15"/>
      <c r="P55" s="15"/>
    </row>
    <row r="56" spans="1:16" s="1" customFormat="1" x14ac:dyDescent="0.4">
      <c r="A56" s="18">
        <v>5580</v>
      </c>
      <c r="B56" s="34" t="s">
        <v>174</v>
      </c>
      <c r="C56" s="45"/>
      <c r="D56" s="15"/>
      <c r="E56" s="15"/>
      <c r="F56" s="15"/>
      <c r="G56" s="15"/>
      <c r="H56" s="15"/>
      <c r="I56" s="15"/>
      <c r="J56" s="15"/>
      <c r="K56" s="15"/>
      <c r="L56" s="15"/>
      <c r="M56" s="15"/>
      <c r="N56" s="15"/>
      <c r="O56" s="15"/>
      <c r="P56" s="15"/>
    </row>
    <row r="57" spans="1:16" s="1" customFormat="1" x14ac:dyDescent="0.4">
      <c r="A57" s="18"/>
      <c r="B57" s="33" t="s">
        <v>65</v>
      </c>
      <c r="C57" s="44">
        <f>C58+C59+C60+C61+C62</f>
        <v>0</v>
      </c>
      <c r="D57" s="15"/>
      <c r="E57" s="15"/>
      <c r="F57" s="15"/>
      <c r="G57" s="15"/>
      <c r="H57" s="15"/>
      <c r="I57" s="15"/>
      <c r="J57" s="15"/>
      <c r="K57" s="15"/>
      <c r="L57" s="15"/>
      <c r="M57" s="15"/>
      <c r="N57" s="15"/>
      <c r="O57" s="15"/>
      <c r="P57" s="15"/>
    </row>
    <row r="58" spans="1:16" s="1" customFormat="1" x14ac:dyDescent="0.4">
      <c r="A58" s="18" t="s">
        <v>181</v>
      </c>
      <c r="B58" s="34" t="s">
        <v>130</v>
      </c>
      <c r="C58" s="45"/>
      <c r="D58" s="15"/>
      <c r="E58" s="15"/>
      <c r="F58" s="15"/>
      <c r="G58" s="15"/>
      <c r="H58" s="15"/>
      <c r="I58" s="15"/>
      <c r="J58" s="15"/>
      <c r="K58" s="15"/>
      <c r="L58" s="15"/>
      <c r="M58" s="15"/>
      <c r="N58" s="15"/>
      <c r="O58" s="15"/>
      <c r="P58" s="15"/>
    </row>
    <row r="59" spans="1:16" s="1" customFormat="1" x14ac:dyDescent="0.4">
      <c r="A59" s="18" t="s">
        <v>182</v>
      </c>
      <c r="B59" s="34" t="s">
        <v>180</v>
      </c>
      <c r="C59" s="45"/>
      <c r="D59" s="15"/>
      <c r="E59" s="15"/>
      <c r="F59" s="15"/>
      <c r="G59" s="15"/>
      <c r="H59" s="15"/>
      <c r="I59" s="15"/>
      <c r="J59" s="15"/>
      <c r="K59" s="15"/>
      <c r="L59" s="15"/>
      <c r="M59" s="15"/>
      <c r="N59" s="15"/>
      <c r="O59" s="15"/>
      <c r="P59" s="15"/>
    </row>
    <row r="60" spans="1:16" s="1" customFormat="1" x14ac:dyDescent="0.4">
      <c r="A60" s="18" t="s">
        <v>183</v>
      </c>
      <c r="B60" s="34" t="s">
        <v>132</v>
      </c>
      <c r="C60" s="45"/>
      <c r="D60" s="15"/>
      <c r="E60" s="15"/>
      <c r="F60" s="15"/>
      <c r="G60" s="15"/>
      <c r="H60" s="15"/>
      <c r="I60" s="15"/>
      <c r="J60" s="15"/>
      <c r="K60" s="15"/>
      <c r="L60" s="15"/>
      <c r="M60" s="15"/>
      <c r="N60" s="15"/>
      <c r="O60" s="15"/>
      <c r="P60" s="15"/>
    </row>
    <row r="61" spans="1:16" s="1" customFormat="1" x14ac:dyDescent="0.4">
      <c r="A61" s="18"/>
      <c r="B61" s="34" t="s">
        <v>133</v>
      </c>
      <c r="C61" s="45"/>
      <c r="D61" s="15"/>
      <c r="E61" s="15"/>
      <c r="F61" s="15"/>
      <c r="G61" s="15"/>
      <c r="H61" s="15"/>
      <c r="I61" s="15"/>
      <c r="J61" s="15"/>
      <c r="K61" s="15"/>
      <c r="L61" s="15"/>
      <c r="M61" s="15"/>
      <c r="N61" s="15"/>
      <c r="O61" s="15"/>
      <c r="P61" s="15"/>
    </row>
    <row r="62" spans="1:16" s="9" customFormat="1" x14ac:dyDescent="0.4">
      <c r="A62" s="18" t="s">
        <v>184</v>
      </c>
      <c r="B62" s="34" t="s">
        <v>134</v>
      </c>
      <c r="C62" s="45"/>
      <c r="D62" s="15"/>
      <c r="E62" s="15"/>
    </row>
    <row r="63" spans="1:16" s="15" customFormat="1" x14ac:dyDescent="0.4">
      <c r="A63" s="20"/>
      <c r="B63" s="33" t="s">
        <v>0</v>
      </c>
      <c r="C63" s="44">
        <f>C64+C65+C66+C67+C68</f>
        <v>80000</v>
      </c>
    </row>
    <row r="64" spans="1:16" s="15" customFormat="1" x14ac:dyDescent="0.4">
      <c r="A64" s="18" t="s">
        <v>185</v>
      </c>
      <c r="B64" s="34" t="s">
        <v>130</v>
      </c>
      <c r="C64" s="45"/>
    </row>
    <row r="65" spans="1:3" s="15" customFormat="1" x14ac:dyDescent="0.4">
      <c r="A65" s="18" t="s">
        <v>186</v>
      </c>
      <c r="B65" s="34" t="s">
        <v>180</v>
      </c>
      <c r="C65" s="45">
        <v>80000</v>
      </c>
    </row>
    <row r="66" spans="1:3" s="15" customFormat="1" x14ac:dyDescent="0.4">
      <c r="A66" s="18" t="s">
        <v>187</v>
      </c>
      <c r="B66" s="34" t="s">
        <v>132</v>
      </c>
      <c r="C66" s="45"/>
    </row>
    <row r="67" spans="1:3" s="15" customFormat="1" x14ac:dyDescent="0.4">
      <c r="A67" s="18" t="s">
        <v>188</v>
      </c>
      <c r="B67" s="34" t="s">
        <v>133</v>
      </c>
      <c r="C67" s="45"/>
    </row>
    <row r="68" spans="1:3" s="15" customFormat="1" x14ac:dyDescent="0.4">
      <c r="A68" s="18" t="s">
        <v>189</v>
      </c>
      <c r="B68" s="34" t="s">
        <v>134</v>
      </c>
      <c r="C68" s="45"/>
    </row>
    <row r="69" spans="1:3" s="15" customFormat="1" x14ac:dyDescent="0.4">
      <c r="A69" s="18" t="s">
        <v>76</v>
      </c>
      <c r="B69" s="33" t="s">
        <v>54</v>
      </c>
      <c r="C69" s="44">
        <v>150000</v>
      </c>
    </row>
    <row r="70" spans="1:3" s="15" customFormat="1" x14ac:dyDescent="0.4">
      <c r="A70" s="18"/>
      <c r="B70" s="33" t="s">
        <v>66</v>
      </c>
      <c r="C70" s="44">
        <f>C71+C72</f>
        <v>1297506</v>
      </c>
    </row>
    <row r="71" spans="1:3" s="15" customFormat="1" x14ac:dyDescent="0.4">
      <c r="A71" s="18" t="s">
        <v>190</v>
      </c>
      <c r="B71" s="34" t="s">
        <v>191</v>
      </c>
      <c r="C71" s="45">
        <v>1297506</v>
      </c>
    </row>
    <row r="72" spans="1:3" s="15" customFormat="1" x14ac:dyDescent="0.4">
      <c r="A72" s="18">
        <v>576</v>
      </c>
      <c r="B72" s="34" t="s">
        <v>192</v>
      </c>
      <c r="C72" s="45"/>
    </row>
    <row r="73" spans="1:3" s="15" customFormat="1" ht="13" thickBot="1" x14ac:dyDescent="0.45">
      <c r="A73" s="78"/>
      <c r="B73" s="79" t="s">
        <v>21</v>
      </c>
      <c r="C73" s="99">
        <f>C12+C40</f>
        <v>72434227</v>
      </c>
    </row>
    <row r="74" spans="1:3" s="15" customFormat="1" ht="15.7" thickBot="1" x14ac:dyDescent="0.45">
      <c r="A74" s="95" t="s">
        <v>249</v>
      </c>
      <c r="B74" s="96"/>
      <c r="C74" s="97"/>
    </row>
    <row r="75" spans="1:3" s="15" customFormat="1" ht="15.7" thickBot="1" x14ac:dyDescent="0.45">
      <c r="A75" s="95" t="s">
        <v>251</v>
      </c>
      <c r="B75" s="96" t="s">
        <v>1</v>
      </c>
      <c r="C75" s="97">
        <f>C76+C77</f>
        <v>129132908</v>
      </c>
    </row>
    <row r="76" spans="1:3" s="15" customFormat="1" ht="30.75" customHeight="1" x14ac:dyDescent="0.4">
      <c r="A76" s="7"/>
      <c r="B76" s="32" t="s">
        <v>67</v>
      </c>
      <c r="C76" s="63">
        <f>C77+C87+C91</f>
        <v>65057554</v>
      </c>
    </row>
    <row r="77" spans="1:3" s="9" customFormat="1" x14ac:dyDescent="0.4">
      <c r="A77" s="65"/>
      <c r="B77" s="38" t="s">
        <v>194</v>
      </c>
      <c r="C77" s="100">
        <f>C78+C79+C80+C81+C82+C83+C84+C85+C86</f>
        <v>64075354</v>
      </c>
    </row>
    <row r="78" spans="1:3" s="9" customFormat="1" x14ac:dyDescent="0.4">
      <c r="A78" s="19" t="s">
        <v>193</v>
      </c>
      <c r="B78" s="33" t="s">
        <v>22</v>
      </c>
      <c r="C78" s="44">
        <v>16526083</v>
      </c>
    </row>
    <row r="79" spans="1:3" s="9" customFormat="1" x14ac:dyDescent="0.4">
      <c r="A79" s="19">
        <v>110</v>
      </c>
      <c r="B79" s="33" t="s">
        <v>23</v>
      </c>
      <c r="C79" s="44">
        <v>0</v>
      </c>
    </row>
    <row r="80" spans="1:3" s="9" customFormat="1" x14ac:dyDescent="0.4">
      <c r="A80" s="19" t="s">
        <v>240</v>
      </c>
      <c r="B80" s="33" t="s">
        <v>24</v>
      </c>
      <c r="C80" s="44">
        <v>66100417</v>
      </c>
    </row>
    <row r="81" spans="1:3" s="9" customFormat="1" x14ac:dyDescent="0.4">
      <c r="A81" s="19" t="s">
        <v>77</v>
      </c>
      <c r="B81" s="33" t="s">
        <v>25</v>
      </c>
      <c r="C81" s="44">
        <v>0</v>
      </c>
    </row>
    <row r="82" spans="1:3" s="9" customFormat="1" x14ac:dyDescent="0.4">
      <c r="A82" s="19" t="s">
        <v>78</v>
      </c>
      <c r="B82" s="33" t="s">
        <v>26</v>
      </c>
      <c r="C82" s="44">
        <v>-60223148</v>
      </c>
    </row>
    <row r="83" spans="1:3" s="9" customFormat="1" x14ac:dyDescent="0.4">
      <c r="A83" s="19">
        <v>118</v>
      </c>
      <c r="B83" s="33" t="s">
        <v>44</v>
      </c>
      <c r="C83" s="44">
        <v>48030089</v>
      </c>
    </row>
    <row r="84" spans="1:3" s="9" customFormat="1" x14ac:dyDescent="0.4">
      <c r="A84" s="19">
        <v>129</v>
      </c>
      <c r="B84" s="33" t="s">
        <v>45</v>
      </c>
      <c r="C84" s="44">
        <v>-6358087</v>
      </c>
    </row>
    <row r="85" spans="1:3" s="9" customFormat="1" x14ac:dyDescent="0.4">
      <c r="A85" s="21" t="s">
        <v>79</v>
      </c>
      <c r="B85" s="33" t="s">
        <v>46</v>
      </c>
      <c r="C85" s="44"/>
    </row>
    <row r="86" spans="1:3" s="9" customFormat="1" x14ac:dyDescent="0.4">
      <c r="A86" s="19">
        <v>111</v>
      </c>
      <c r="B86" s="33" t="s">
        <v>47</v>
      </c>
      <c r="C86" s="44"/>
    </row>
    <row r="87" spans="1:3" s="9" customFormat="1" x14ac:dyDescent="0.4">
      <c r="A87" s="19" t="s">
        <v>80</v>
      </c>
      <c r="B87" s="38" t="s">
        <v>73</v>
      </c>
      <c r="C87" s="44">
        <f>C88+C89+C90</f>
        <v>0</v>
      </c>
    </row>
    <row r="88" spans="1:3" s="9" customFormat="1" x14ac:dyDescent="0.4">
      <c r="A88" s="18">
        <v>133</v>
      </c>
      <c r="B88" s="34" t="s">
        <v>195</v>
      </c>
      <c r="C88" s="45"/>
    </row>
    <row r="89" spans="1:3" s="9" customFormat="1" x14ac:dyDescent="0.4">
      <c r="A89" s="18">
        <v>1340</v>
      </c>
      <c r="B89" s="34" t="s">
        <v>196</v>
      </c>
      <c r="C89" s="45"/>
    </row>
    <row r="90" spans="1:3" s="9" customFormat="1" x14ac:dyDescent="0.4">
      <c r="A90" s="18">
        <v>137</v>
      </c>
      <c r="B90" s="34" t="s">
        <v>197</v>
      </c>
      <c r="C90" s="45"/>
    </row>
    <row r="91" spans="1:3" s="9" customFormat="1" x14ac:dyDescent="0.4">
      <c r="A91" s="19" t="s">
        <v>81</v>
      </c>
      <c r="B91" s="38" t="s">
        <v>72</v>
      </c>
      <c r="C91" s="46">
        <v>982200</v>
      </c>
    </row>
    <row r="92" spans="1:3" s="9" customFormat="1" x14ac:dyDescent="0.4">
      <c r="A92" s="8"/>
      <c r="B92" s="39" t="s">
        <v>68</v>
      </c>
      <c r="C92" s="81">
        <f>C93+C98+C104+C105+C106</f>
        <v>1340511</v>
      </c>
    </row>
    <row r="93" spans="1:3" s="9" customFormat="1" x14ac:dyDescent="0.4">
      <c r="A93" s="19"/>
      <c r="B93" s="33" t="s">
        <v>74</v>
      </c>
      <c r="C93" s="44">
        <f>C94+C95+C96+C97</f>
        <v>0</v>
      </c>
    </row>
    <row r="94" spans="1:3" s="9" customFormat="1" x14ac:dyDescent="0.4">
      <c r="A94" s="19">
        <v>140</v>
      </c>
      <c r="B94" s="34" t="s">
        <v>198</v>
      </c>
      <c r="C94" s="45"/>
    </row>
    <row r="95" spans="1:3" s="9" customFormat="1" x14ac:dyDescent="0.4">
      <c r="A95" s="19">
        <v>145</v>
      </c>
      <c r="B95" s="34" t="s">
        <v>199</v>
      </c>
      <c r="C95" s="45"/>
    </row>
    <row r="96" spans="1:3" s="9" customFormat="1" x14ac:dyDescent="0.4">
      <c r="A96" s="19">
        <v>146</v>
      </c>
      <c r="B96" s="34" t="s">
        <v>200</v>
      </c>
      <c r="C96" s="45"/>
    </row>
    <row r="97" spans="1:3" s="9" customFormat="1" x14ac:dyDescent="0.4">
      <c r="A97" s="19" t="s">
        <v>201</v>
      </c>
      <c r="B97" s="34" t="s">
        <v>202</v>
      </c>
      <c r="C97" s="45"/>
    </row>
    <row r="98" spans="1:3" s="9" customFormat="1" x14ac:dyDescent="0.4">
      <c r="A98" s="19"/>
      <c r="B98" s="33" t="s">
        <v>48</v>
      </c>
      <c r="C98" s="44">
        <f>C99+C100+C101+C102+C103</f>
        <v>1340511</v>
      </c>
    </row>
    <row r="99" spans="1:3" s="9" customFormat="1" x14ac:dyDescent="0.4">
      <c r="A99" s="19" t="s">
        <v>103</v>
      </c>
      <c r="B99" s="34" t="s">
        <v>203</v>
      </c>
      <c r="C99" s="45"/>
    </row>
    <row r="100" spans="1:3" s="9" customFormat="1" x14ac:dyDescent="0.4">
      <c r="A100" s="19" t="s">
        <v>204</v>
      </c>
      <c r="B100" s="34" t="s">
        <v>205</v>
      </c>
      <c r="C100" s="45">
        <v>1332111</v>
      </c>
    </row>
    <row r="101" spans="1:3" s="9" customFormat="1" x14ac:dyDescent="0.4">
      <c r="A101" s="19" t="s">
        <v>82</v>
      </c>
      <c r="B101" s="34" t="s">
        <v>206</v>
      </c>
      <c r="C101" s="45"/>
    </row>
    <row r="102" spans="1:3" s="9" customFormat="1" x14ac:dyDescent="0.4">
      <c r="A102" s="19">
        <v>176</v>
      </c>
      <c r="B102" s="34" t="s">
        <v>133</v>
      </c>
      <c r="C102" s="45"/>
    </row>
    <row r="103" spans="1:3" s="9" customFormat="1" x14ac:dyDescent="0.4">
      <c r="A103" s="22" t="s">
        <v>207</v>
      </c>
      <c r="B103" s="34" t="s">
        <v>208</v>
      </c>
      <c r="C103" s="45">
        <v>8400</v>
      </c>
    </row>
    <row r="104" spans="1:3" s="9" customFormat="1" ht="20.7" x14ac:dyDescent="0.4">
      <c r="A104" s="22" t="s">
        <v>104</v>
      </c>
      <c r="B104" s="33" t="s">
        <v>49</v>
      </c>
      <c r="C104" s="44"/>
    </row>
    <row r="105" spans="1:3" s="9" customFormat="1" x14ac:dyDescent="0.4">
      <c r="A105" s="19">
        <v>479</v>
      </c>
      <c r="B105" s="33" t="s">
        <v>50</v>
      </c>
      <c r="C105" s="45"/>
    </row>
    <row r="106" spans="1:3" s="9" customFormat="1" x14ac:dyDescent="0.4">
      <c r="A106" s="19">
        <v>181</v>
      </c>
      <c r="B106" s="33" t="s">
        <v>51</v>
      </c>
      <c r="C106" s="101"/>
    </row>
    <row r="107" spans="1:3" s="9" customFormat="1" x14ac:dyDescent="0.4">
      <c r="A107" s="8"/>
      <c r="B107" s="39" t="s">
        <v>69</v>
      </c>
      <c r="C107" s="81">
        <f>C108+C109+C113+C119+C120+C128</f>
        <v>6036162</v>
      </c>
    </row>
    <row r="108" spans="1:3" s="9" customFormat="1" x14ac:dyDescent="0.4">
      <c r="A108" s="21" t="s">
        <v>105</v>
      </c>
      <c r="B108" s="35" t="s">
        <v>27</v>
      </c>
      <c r="C108" s="44"/>
    </row>
    <row r="109" spans="1:3" s="9" customFormat="1" x14ac:dyDescent="0.4">
      <c r="A109" s="19"/>
      <c r="B109" s="35" t="s">
        <v>28</v>
      </c>
      <c r="C109" s="44">
        <f>C110+C111+C112</f>
        <v>0</v>
      </c>
    </row>
    <row r="110" spans="1:3" s="9" customFormat="1" x14ac:dyDescent="0.4">
      <c r="A110" s="21" t="s">
        <v>83</v>
      </c>
      <c r="B110" s="34" t="s">
        <v>209</v>
      </c>
      <c r="C110" s="45"/>
    </row>
    <row r="111" spans="1:3" s="9" customFormat="1" x14ac:dyDescent="0.4">
      <c r="A111" s="21" t="s">
        <v>84</v>
      </c>
      <c r="B111" s="34" t="s">
        <v>210</v>
      </c>
      <c r="C111" s="45"/>
    </row>
    <row r="112" spans="1:3" s="9" customFormat="1" x14ac:dyDescent="0.4">
      <c r="A112" s="19" t="s">
        <v>106</v>
      </c>
      <c r="B112" s="34" t="s">
        <v>211</v>
      </c>
      <c r="C112" s="45"/>
    </row>
    <row r="113" spans="1:3" s="9" customFormat="1" x14ac:dyDescent="0.4">
      <c r="A113" s="19"/>
      <c r="B113" s="33" t="s">
        <v>29</v>
      </c>
      <c r="C113" s="44">
        <f>C114+C115+C116+C117+C118</f>
        <v>3533162</v>
      </c>
    </row>
    <row r="114" spans="1:3" s="9" customFormat="1" x14ac:dyDescent="0.4">
      <c r="A114" s="19" t="s">
        <v>107</v>
      </c>
      <c r="B114" s="34" t="s">
        <v>203</v>
      </c>
      <c r="C114" s="45"/>
    </row>
    <row r="115" spans="1:3" s="9" customFormat="1" x14ac:dyDescent="0.4">
      <c r="A115" s="19" t="s">
        <v>85</v>
      </c>
      <c r="B115" s="34" t="s">
        <v>205</v>
      </c>
      <c r="C115" s="45">
        <v>2703162</v>
      </c>
    </row>
    <row r="116" spans="1:3" s="9" customFormat="1" x14ac:dyDescent="0.4">
      <c r="A116" s="19" t="s">
        <v>212</v>
      </c>
      <c r="B116" s="34" t="s">
        <v>206</v>
      </c>
      <c r="C116" s="45"/>
    </row>
    <row r="117" spans="1:3" s="9" customFormat="1" x14ac:dyDescent="0.4">
      <c r="A117" s="19" t="s">
        <v>213</v>
      </c>
      <c r="B117" s="34" t="s">
        <v>133</v>
      </c>
      <c r="C117" s="45"/>
    </row>
    <row r="118" spans="1:3" s="9" customFormat="1" ht="41.35" x14ac:dyDescent="0.4">
      <c r="A118" s="22" t="s">
        <v>214</v>
      </c>
      <c r="B118" s="34" t="s">
        <v>208</v>
      </c>
      <c r="C118" s="45">
        <v>830000</v>
      </c>
    </row>
    <row r="119" spans="1:3" s="9" customFormat="1" ht="20.7" x14ac:dyDescent="0.4">
      <c r="A119" s="20" t="s">
        <v>118</v>
      </c>
      <c r="B119" s="33" t="s">
        <v>52</v>
      </c>
      <c r="C119" s="44">
        <v>0</v>
      </c>
    </row>
    <row r="120" spans="1:3" s="9" customFormat="1" x14ac:dyDescent="0.4">
      <c r="A120" s="66"/>
      <c r="B120" s="33" t="s">
        <v>53</v>
      </c>
      <c r="C120" s="44">
        <f>C121+C122+C123+C124+C125+C126+C127</f>
        <v>1848000</v>
      </c>
    </row>
    <row r="121" spans="1:3" s="9" customFormat="1" x14ac:dyDescent="0.4">
      <c r="A121" s="19" t="s">
        <v>215</v>
      </c>
      <c r="B121" s="34" t="s">
        <v>216</v>
      </c>
      <c r="C121" s="45">
        <v>600000</v>
      </c>
    </row>
    <row r="122" spans="1:3" s="9" customFormat="1" x14ac:dyDescent="0.4">
      <c r="A122" s="19" t="s">
        <v>217</v>
      </c>
      <c r="B122" s="34" t="s">
        <v>218</v>
      </c>
      <c r="C122" s="45">
        <v>70000</v>
      </c>
    </row>
    <row r="123" spans="1:3" s="9" customFormat="1" x14ac:dyDescent="0.4">
      <c r="A123" s="19">
        <v>41</v>
      </c>
      <c r="B123" s="34" t="s">
        <v>219</v>
      </c>
      <c r="C123" s="45">
        <v>800000</v>
      </c>
    </row>
    <row r="124" spans="1:3" s="9" customFormat="1" x14ac:dyDescent="0.4">
      <c r="A124" s="19" t="s">
        <v>220</v>
      </c>
      <c r="B124" s="34" t="s">
        <v>221</v>
      </c>
      <c r="C124" s="45"/>
    </row>
    <row r="125" spans="1:3" s="9" customFormat="1" x14ac:dyDescent="0.4">
      <c r="A125" s="19">
        <v>4752</v>
      </c>
      <c r="B125" s="34" t="s">
        <v>222</v>
      </c>
      <c r="C125" s="45"/>
    </row>
    <row r="126" spans="1:3" s="9" customFormat="1" x14ac:dyDescent="0.4">
      <c r="A126" s="19" t="s">
        <v>223</v>
      </c>
      <c r="B126" s="34" t="s">
        <v>224</v>
      </c>
      <c r="C126" s="45">
        <v>128000</v>
      </c>
    </row>
    <row r="127" spans="1:3" s="9" customFormat="1" x14ac:dyDescent="0.4">
      <c r="A127" s="19">
        <v>438</v>
      </c>
      <c r="B127" s="34" t="s">
        <v>225</v>
      </c>
      <c r="C127" s="45">
        <v>250000</v>
      </c>
    </row>
    <row r="128" spans="1:3" s="9" customFormat="1" x14ac:dyDescent="0.4">
      <c r="A128" s="19" t="s">
        <v>86</v>
      </c>
      <c r="B128" s="33" t="s">
        <v>54</v>
      </c>
      <c r="C128" s="46">
        <v>655000</v>
      </c>
    </row>
    <row r="129" spans="1:3" s="9" customFormat="1" ht="13" thickBot="1" x14ac:dyDescent="0.45">
      <c r="A129" s="67"/>
      <c r="B129" s="68" t="s">
        <v>70</v>
      </c>
      <c r="C129" s="82">
        <f>C76+C92+C107</f>
        <v>72434227</v>
      </c>
    </row>
    <row r="130" spans="1:3" s="9" customFormat="1" x14ac:dyDescent="0.4">
      <c r="A130" s="80"/>
      <c r="B130" s="75"/>
      <c r="C130" s="102">
        <f t="shared" ref="C130" si="0">+C129-C73</f>
        <v>0</v>
      </c>
    </row>
    <row r="131" spans="1:3" s="9" customFormat="1" x14ac:dyDescent="0.4">
      <c r="C131" s="48"/>
    </row>
    <row r="132" spans="1:3" s="9" customFormat="1" x14ac:dyDescent="0.4">
      <c r="A132" s="69"/>
      <c r="B132" s="69"/>
      <c r="C132" s="70"/>
    </row>
    <row r="133" spans="1:3" s="9" customFormat="1" x14ac:dyDescent="0.4">
      <c r="A133" s="69"/>
      <c r="B133" s="69"/>
      <c r="C133" s="70"/>
    </row>
    <row r="134" spans="1:3" s="9" customFormat="1" x14ac:dyDescent="0.4">
      <c r="A134" s="69"/>
      <c r="B134" s="69"/>
      <c r="C134" s="70"/>
    </row>
    <row r="135" spans="1:3" s="9" customFormat="1" x14ac:dyDescent="0.4">
      <c r="A135" s="69"/>
      <c r="B135" s="69"/>
      <c r="C135" s="70"/>
    </row>
    <row r="136" spans="1:3" s="9" customFormat="1" x14ac:dyDescent="0.4">
      <c r="A136" s="69"/>
      <c r="B136" s="69"/>
      <c r="C136" s="70"/>
    </row>
    <row r="137" spans="1:3" s="9" customFormat="1" x14ac:dyDescent="0.4">
      <c r="A137" s="69"/>
      <c r="B137" s="69"/>
      <c r="C137" s="70"/>
    </row>
    <row r="138" spans="1:3" s="9" customFormat="1" x14ac:dyDescent="0.4">
      <c r="A138" s="69"/>
      <c r="B138" s="69"/>
      <c r="C138" s="70"/>
    </row>
    <row r="139" spans="1:3" s="9" customFormat="1" x14ac:dyDescent="0.4">
      <c r="A139" s="69"/>
      <c r="B139" s="69"/>
      <c r="C139" s="70"/>
    </row>
    <row r="140" spans="1:3" s="9" customFormat="1" x14ac:dyDescent="0.4">
      <c r="A140" s="69"/>
      <c r="B140" s="69"/>
      <c r="C140" s="70"/>
    </row>
    <row r="141" spans="1:3" s="9" customFormat="1" x14ac:dyDescent="0.4">
      <c r="A141" s="69"/>
      <c r="B141" s="69"/>
      <c r="C141" s="70"/>
    </row>
    <row r="142" spans="1:3" s="9" customFormat="1" x14ac:dyDescent="0.4">
      <c r="A142" s="69"/>
      <c r="B142" s="69"/>
      <c r="C142" s="70"/>
    </row>
    <row r="143" spans="1:3" s="9" customFormat="1" x14ac:dyDescent="0.4">
      <c r="A143" s="69"/>
      <c r="B143" s="69"/>
      <c r="C143" s="70"/>
    </row>
    <row r="144" spans="1:3" s="9" customFormat="1" x14ac:dyDescent="0.4">
      <c r="A144" s="69"/>
      <c r="B144" s="69"/>
      <c r="C144" s="70"/>
    </row>
    <row r="145" spans="1:3" s="9" customFormat="1" x14ac:dyDescent="0.4">
      <c r="A145" s="69"/>
      <c r="B145" s="69"/>
      <c r="C145" s="70"/>
    </row>
    <row r="146" spans="1:3" s="9" customFormat="1" x14ac:dyDescent="0.4">
      <c r="A146" s="69"/>
      <c r="B146" s="69"/>
      <c r="C146" s="70"/>
    </row>
    <row r="147" spans="1:3" s="9" customFormat="1" x14ac:dyDescent="0.4">
      <c r="A147" s="69"/>
      <c r="B147" s="69"/>
      <c r="C147" s="70"/>
    </row>
    <row r="148" spans="1:3" s="9" customFormat="1" x14ac:dyDescent="0.4">
      <c r="A148" s="69"/>
      <c r="B148" s="69"/>
      <c r="C148" s="70"/>
    </row>
    <row r="149" spans="1:3" s="9" customFormat="1" x14ac:dyDescent="0.4">
      <c r="A149" s="69"/>
      <c r="B149" s="69"/>
      <c r="C149" s="70"/>
    </row>
    <row r="150" spans="1:3" s="9" customFormat="1" x14ac:dyDescent="0.4">
      <c r="A150" s="69"/>
      <c r="B150" s="69"/>
      <c r="C150" s="70"/>
    </row>
    <row r="151" spans="1:3" s="9" customFormat="1" x14ac:dyDescent="0.4">
      <c r="A151" s="69"/>
      <c r="B151" s="69"/>
      <c r="C151" s="70"/>
    </row>
    <row r="152" spans="1:3" s="9" customFormat="1" x14ac:dyDescent="0.4">
      <c r="A152" s="69"/>
      <c r="B152" s="69"/>
      <c r="C152" s="70"/>
    </row>
    <row r="153" spans="1:3" s="9" customFormat="1" x14ac:dyDescent="0.4">
      <c r="A153" s="69"/>
      <c r="B153" s="69"/>
      <c r="C153" s="70"/>
    </row>
    <row r="154" spans="1:3" s="9" customFormat="1" x14ac:dyDescent="0.4">
      <c r="A154" s="69"/>
      <c r="B154" s="69"/>
      <c r="C154" s="70"/>
    </row>
    <row r="155" spans="1:3" s="9" customFormat="1" x14ac:dyDescent="0.4">
      <c r="A155" s="69"/>
      <c r="B155" s="69"/>
      <c r="C155" s="70"/>
    </row>
    <row r="156" spans="1:3" x14ac:dyDescent="0.4">
      <c r="A156" s="69"/>
      <c r="B156" s="69"/>
      <c r="C156" s="70"/>
    </row>
    <row r="157" spans="1:3" x14ac:dyDescent="0.4">
      <c r="A157" s="69"/>
      <c r="B157" s="69"/>
      <c r="C157" s="70"/>
    </row>
    <row r="158" spans="1:3" x14ac:dyDescent="0.4">
      <c r="A158" s="69"/>
      <c r="B158" s="69"/>
      <c r="C158" s="70"/>
    </row>
    <row r="159" spans="1:3" x14ac:dyDescent="0.4">
      <c r="A159" s="69"/>
      <c r="B159" s="69"/>
      <c r="C159" s="70"/>
    </row>
    <row r="160" spans="1:3" x14ac:dyDescent="0.4">
      <c r="A160" s="69"/>
      <c r="B160" s="69"/>
      <c r="C160" s="70"/>
    </row>
    <row r="161" spans="1:3" x14ac:dyDescent="0.4">
      <c r="A161" s="69"/>
      <c r="B161" s="69"/>
      <c r="C161" s="70"/>
    </row>
    <row r="162" spans="1:3" x14ac:dyDescent="0.4">
      <c r="A162" s="69"/>
      <c r="B162" s="69"/>
      <c r="C162" s="70"/>
    </row>
    <row r="163" spans="1:3" x14ac:dyDescent="0.4">
      <c r="A163" s="69"/>
      <c r="B163" s="69"/>
      <c r="C163" s="70"/>
    </row>
    <row r="164" spans="1:3" x14ac:dyDescent="0.4">
      <c r="A164" s="69"/>
      <c r="B164" s="69"/>
      <c r="C164" s="70"/>
    </row>
    <row r="165" spans="1:3" x14ac:dyDescent="0.4">
      <c r="A165" s="69"/>
      <c r="B165" s="69"/>
      <c r="C165" s="70"/>
    </row>
    <row r="166" spans="1:3" x14ac:dyDescent="0.4">
      <c r="A166" s="69"/>
      <c r="B166" s="69"/>
      <c r="C166" s="70"/>
    </row>
    <row r="167" spans="1:3" x14ac:dyDescent="0.4">
      <c r="A167" s="69"/>
      <c r="B167" s="69"/>
      <c r="C167" s="70"/>
    </row>
    <row r="168" spans="1:3" x14ac:dyDescent="0.4">
      <c r="A168" s="69"/>
      <c r="B168" s="69"/>
      <c r="C168" s="70"/>
    </row>
    <row r="169" spans="1:3" x14ac:dyDescent="0.4">
      <c r="A169" s="69"/>
      <c r="B169" s="69"/>
      <c r="C169" s="70"/>
    </row>
    <row r="170" spans="1:3" x14ac:dyDescent="0.4">
      <c r="A170" s="69"/>
      <c r="B170" s="69"/>
      <c r="C170" s="70"/>
    </row>
    <row r="171" spans="1:3" x14ac:dyDescent="0.4">
      <c r="A171" s="69"/>
      <c r="B171" s="69"/>
      <c r="C171" s="70"/>
    </row>
    <row r="172" spans="1:3" x14ac:dyDescent="0.4">
      <c r="A172" s="69"/>
      <c r="B172" s="69"/>
      <c r="C172" s="70"/>
    </row>
    <row r="173" spans="1:3" x14ac:dyDescent="0.4">
      <c r="A173" s="69"/>
      <c r="B173" s="69"/>
      <c r="C173" s="70"/>
    </row>
    <row r="174" spans="1:3" x14ac:dyDescent="0.4">
      <c r="A174" s="69"/>
      <c r="B174" s="69"/>
      <c r="C174" s="70"/>
    </row>
    <row r="175" spans="1:3" x14ac:dyDescent="0.4">
      <c r="A175" s="69"/>
      <c r="B175" s="69"/>
      <c r="C175" s="70"/>
    </row>
    <row r="176" spans="1:3" x14ac:dyDescent="0.4">
      <c r="A176" s="69"/>
      <c r="B176" s="69"/>
      <c r="C176" s="70"/>
    </row>
    <row r="177" spans="1:3" x14ac:dyDescent="0.4">
      <c r="A177" s="69"/>
      <c r="B177" s="69"/>
      <c r="C177" s="70"/>
    </row>
    <row r="178" spans="1:3" x14ac:dyDescent="0.4">
      <c r="A178" s="69"/>
      <c r="B178" s="69"/>
      <c r="C178" s="70"/>
    </row>
    <row r="179" spans="1:3" x14ac:dyDescent="0.4">
      <c r="A179" s="69"/>
      <c r="B179" s="69"/>
      <c r="C179" s="70"/>
    </row>
    <row r="180" spans="1:3" x14ac:dyDescent="0.4">
      <c r="A180" s="69"/>
      <c r="B180" s="69"/>
      <c r="C180" s="70"/>
    </row>
    <row r="181" spans="1:3" x14ac:dyDescent="0.4">
      <c r="A181" s="69"/>
      <c r="B181" s="69"/>
      <c r="C181" s="70"/>
    </row>
    <row r="182" spans="1:3" x14ac:dyDescent="0.4">
      <c r="A182" s="69"/>
      <c r="B182" s="69"/>
      <c r="C182" s="70"/>
    </row>
    <row r="183" spans="1:3" x14ac:dyDescent="0.4">
      <c r="A183" s="69"/>
      <c r="B183" s="69"/>
      <c r="C183" s="70"/>
    </row>
    <row r="184" spans="1:3" x14ac:dyDescent="0.4">
      <c r="A184" s="69"/>
      <c r="B184" s="69"/>
      <c r="C184" s="70"/>
    </row>
    <row r="185" spans="1:3" x14ac:dyDescent="0.4">
      <c r="A185" s="69"/>
      <c r="B185" s="69"/>
      <c r="C185" s="70"/>
    </row>
    <row r="186" spans="1:3" x14ac:dyDescent="0.4">
      <c r="A186" s="69"/>
      <c r="B186" s="69"/>
      <c r="C186" s="70"/>
    </row>
    <row r="187" spans="1:3" x14ac:dyDescent="0.4">
      <c r="A187" s="69"/>
      <c r="B187" s="69"/>
      <c r="C187" s="70"/>
    </row>
    <row r="188" spans="1:3" x14ac:dyDescent="0.4">
      <c r="A188" s="69"/>
      <c r="B188" s="69"/>
      <c r="C188" s="70"/>
    </row>
    <row r="189" spans="1:3" x14ac:dyDescent="0.4">
      <c r="A189" s="69"/>
      <c r="B189" s="69"/>
      <c r="C189" s="70"/>
    </row>
    <row r="190" spans="1:3" x14ac:dyDescent="0.4">
      <c r="A190" s="69"/>
      <c r="B190" s="69"/>
      <c r="C190" s="70"/>
    </row>
    <row r="191" spans="1:3" x14ac:dyDescent="0.4">
      <c r="A191" s="69"/>
      <c r="B191" s="69"/>
      <c r="C191" s="70"/>
    </row>
    <row r="192" spans="1:3" x14ac:dyDescent="0.4">
      <c r="A192" s="69"/>
      <c r="B192" s="69"/>
      <c r="C192" s="70"/>
    </row>
    <row r="193" spans="1:3" x14ac:dyDescent="0.4">
      <c r="A193" s="69"/>
      <c r="B193" s="69"/>
      <c r="C193" s="70"/>
    </row>
    <row r="194" spans="1:3" x14ac:dyDescent="0.4">
      <c r="A194" s="69"/>
      <c r="B194" s="69"/>
      <c r="C194" s="70"/>
    </row>
    <row r="195" spans="1:3" x14ac:dyDescent="0.4">
      <c r="A195" s="69"/>
      <c r="B195" s="69"/>
      <c r="C195" s="70"/>
    </row>
    <row r="196" spans="1:3" x14ac:dyDescent="0.4">
      <c r="A196" s="69"/>
      <c r="B196" s="69"/>
      <c r="C196" s="70"/>
    </row>
    <row r="197" spans="1:3" x14ac:dyDescent="0.4">
      <c r="A197" s="69"/>
      <c r="B197" s="69"/>
      <c r="C197" s="70"/>
    </row>
    <row r="198" spans="1:3" x14ac:dyDescent="0.4">
      <c r="A198" s="69"/>
      <c r="B198" s="69"/>
      <c r="C198" s="70"/>
    </row>
    <row r="199" spans="1:3" x14ac:dyDescent="0.4">
      <c r="A199" s="69"/>
      <c r="B199" s="69"/>
      <c r="C199" s="70"/>
    </row>
    <row r="200" spans="1:3" x14ac:dyDescent="0.4">
      <c r="A200" s="69"/>
      <c r="B200" s="69"/>
      <c r="C200" s="70"/>
    </row>
    <row r="201" spans="1:3" x14ac:dyDescent="0.4">
      <c r="A201" s="69"/>
      <c r="B201" s="69"/>
      <c r="C201" s="70"/>
    </row>
    <row r="202" spans="1:3" x14ac:dyDescent="0.4">
      <c r="A202" s="69"/>
      <c r="B202" s="69"/>
      <c r="C202" s="70"/>
    </row>
    <row r="203" spans="1:3" x14ac:dyDescent="0.4">
      <c r="A203" s="69"/>
      <c r="B203" s="69"/>
      <c r="C203" s="70"/>
    </row>
    <row r="204" spans="1:3" x14ac:dyDescent="0.4">
      <c r="A204" s="69"/>
      <c r="B204" s="69"/>
      <c r="C204" s="70"/>
    </row>
    <row r="205" spans="1:3" x14ac:dyDescent="0.4">
      <c r="A205" s="69"/>
      <c r="B205" s="69"/>
      <c r="C205" s="70"/>
    </row>
    <row r="206" spans="1:3" x14ac:dyDescent="0.4">
      <c r="A206" s="69"/>
      <c r="B206" s="69"/>
      <c r="C206" s="70"/>
    </row>
    <row r="207" spans="1:3" x14ac:dyDescent="0.4">
      <c r="A207" s="69"/>
      <c r="B207" s="69"/>
      <c r="C207" s="70"/>
    </row>
    <row r="208" spans="1:3" x14ac:dyDescent="0.4">
      <c r="A208" s="69"/>
      <c r="B208" s="69"/>
      <c r="C208" s="70"/>
    </row>
    <row r="209" spans="1:3" x14ac:dyDescent="0.4">
      <c r="A209" s="69"/>
      <c r="B209" s="69"/>
      <c r="C209" s="70"/>
    </row>
    <row r="210" spans="1:3" x14ac:dyDescent="0.4">
      <c r="A210" s="69"/>
      <c r="B210" s="69"/>
      <c r="C210" s="70"/>
    </row>
    <row r="211" spans="1:3" x14ac:dyDescent="0.4">
      <c r="A211" s="69"/>
      <c r="B211" s="69"/>
      <c r="C211" s="70"/>
    </row>
    <row r="212" spans="1:3" x14ac:dyDescent="0.4">
      <c r="A212" s="69"/>
      <c r="B212" s="69"/>
      <c r="C212" s="70"/>
    </row>
    <row r="213" spans="1:3" x14ac:dyDescent="0.4">
      <c r="A213" s="69"/>
      <c r="B213" s="69"/>
      <c r="C213" s="70"/>
    </row>
    <row r="214" spans="1:3" x14ac:dyDescent="0.4">
      <c r="A214" s="69"/>
      <c r="B214" s="69"/>
      <c r="C214" s="70"/>
    </row>
    <row r="215" spans="1:3" x14ac:dyDescent="0.4">
      <c r="A215" s="69"/>
      <c r="B215" s="69"/>
      <c r="C215" s="70"/>
    </row>
    <row r="216" spans="1:3" x14ac:dyDescent="0.4">
      <c r="A216" s="69"/>
      <c r="B216" s="69"/>
      <c r="C216" s="70"/>
    </row>
    <row r="217" spans="1:3" x14ac:dyDescent="0.4">
      <c r="A217" s="69"/>
      <c r="B217" s="69"/>
      <c r="C217" s="70"/>
    </row>
    <row r="218" spans="1:3" x14ac:dyDescent="0.4">
      <c r="A218" s="69"/>
      <c r="B218" s="69"/>
      <c r="C218" s="70"/>
    </row>
    <row r="219" spans="1:3" x14ac:dyDescent="0.4">
      <c r="A219" s="69"/>
      <c r="B219" s="69"/>
      <c r="C219" s="70"/>
    </row>
    <row r="220" spans="1:3" x14ac:dyDescent="0.4">
      <c r="A220" s="69"/>
      <c r="B220" s="69"/>
      <c r="C220" s="70"/>
    </row>
    <row r="221" spans="1:3" x14ac:dyDescent="0.4">
      <c r="A221" s="69"/>
      <c r="B221" s="69"/>
      <c r="C221" s="70"/>
    </row>
    <row r="222" spans="1:3" x14ac:dyDescent="0.4">
      <c r="A222" s="69"/>
      <c r="B222" s="69"/>
      <c r="C222" s="70"/>
    </row>
    <row r="223" spans="1:3" x14ac:dyDescent="0.4">
      <c r="A223" s="69"/>
      <c r="B223" s="69"/>
      <c r="C223" s="70"/>
    </row>
    <row r="224" spans="1:3" x14ac:dyDescent="0.4">
      <c r="A224" s="69"/>
      <c r="B224" s="69"/>
      <c r="C224" s="70"/>
    </row>
    <row r="225" spans="1:3" x14ac:dyDescent="0.4">
      <c r="A225" s="69"/>
      <c r="B225" s="69"/>
      <c r="C225" s="70"/>
    </row>
    <row r="226" spans="1:3" x14ac:dyDescent="0.4">
      <c r="A226" s="69"/>
      <c r="B226" s="69"/>
      <c r="C226" s="70"/>
    </row>
    <row r="227" spans="1:3" x14ac:dyDescent="0.4">
      <c r="A227" s="69"/>
      <c r="B227" s="69"/>
      <c r="C227" s="70"/>
    </row>
    <row r="228" spans="1:3" x14ac:dyDescent="0.4">
      <c r="A228" s="69"/>
      <c r="B228" s="69"/>
      <c r="C228" s="70"/>
    </row>
    <row r="229" spans="1:3" x14ac:dyDescent="0.4">
      <c r="A229" s="69"/>
      <c r="B229" s="69"/>
      <c r="C229" s="70"/>
    </row>
    <row r="230" spans="1:3" x14ac:dyDescent="0.4">
      <c r="A230" s="69"/>
      <c r="B230" s="69"/>
      <c r="C230" s="70"/>
    </row>
    <row r="231" spans="1:3" x14ac:dyDescent="0.4">
      <c r="A231" s="69"/>
      <c r="B231" s="69"/>
      <c r="C231" s="70"/>
    </row>
    <row r="232" spans="1:3" x14ac:dyDescent="0.4">
      <c r="A232" s="69"/>
      <c r="B232" s="69"/>
      <c r="C232" s="70"/>
    </row>
    <row r="233" spans="1:3" x14ac:dyDescent="0.4">
      <c r="A233" s="69"/>
      <c r="B233" s="69"/>
      <c r="C233" s="70"/>
    </row>
    <row r="234" spans="1:3" x14ac:dyDescent="0.4">
      <c r="A234" s="69"/>
      <c r="B234" s="69"/>
      <c r="C234" s="70"/>
    </row>
    <row r="235" spans="1:3" x14ac:dyDescent="0.4">
      <c r="A235" s="69"/>
      <c r="B235" s="69"/>
      <c r="C235" s="70"/>
    </row>
    <row r="236" spans="1:3" x14ac:dyDescent="0.4">
      <c r="A236" s="69"/>
      <c r="B236" s="69"/>
      <c r="C236" s="70"/>
    </row>
    <row r="237" spans="1:3" x14ac:dyDescent="0.4">
      <c r="A237" s="69"/>
      <c r="B237" s="69"/>
      <c r="C237" s="70"/>
    </row>
    <row r="238" spans="1:3" x14ac:dyDescent="0.4">
      <c r="A238" s="69"/>
      <c r="B238" s="69"/>
      <c r="C238" s="70"/>
    </row>
    <row r="239" spans="1:3" x14ac:dyDescent="0.4">
      <c r="A239" s="69"/>
      <c r="B239" s="69"/>
      <c r="C239" s="70"/>
    </row>
    <row r="240" spans="1:3" x14ac:dyDescent="0.4">
      <c r="A240" s="69"/>
      <c r="B240" s="69"/>
      <c r="C240" s="70"/>
    </row>
    <row r="241" spans="1:3" x14ac:dyDescent="0.4">
      <c r="A241" s="69"/>
      <c r="B241" s="69"/>
      <c r="C241" s="70"/>
    </row>
    <row r="242" spans="1:3" x14ac:dyDescent="0.4">
      <c r="A242" s="69"/>
      <c r="B242" s="69"/>
      <c r="C242" s="70"/>
    </row>
    <row r="243" spans="1:3" x14ac:dyDescent="0.4">
      <c r="A243" s="69"/>
      <c r="B243" s="69"/>
      <c r="C243" s="70"/>
    </row>
    <row r="244" spans="1:3" x14ac:dyDescent="0.4">
      <c r="A244" s="69"/>
      <c r="B244" s="69"/>
      <c r="C244" s="70"/>
    </row>
    <row r="245" spans="1:3" x14ac:dyDescent="0.4">
      <c r="A245" s="69"/>
      <c r="B245" s="69"/>
      <c r="C245" s="70"/>
    </row>
    <row r="246" spans="1:3" x14ac:dyDescent="0.4">
      <c r="A246" s="69"/>
      <c r="B246" s="69"/>
      <c r="C246" s="70"/>
    </row>
    <row r="247" spans="1:3" x14ac:dyDescent="0.4">
      <c r="A247" s="69"/>
      <c r="B247" s="69"/>
      <c r="C247" s="70"/>
    </row>
    <row r="248" spans="1:3" x14ac:dyDescent="0.4">
      <c r="A248" s="69"/>
      <c r="B248" s="69"/>
      <c r="C248" s="70"/>
    </row>
    <row r="249" spans="1:3" x14ac:dyDescent="0.4">
      <c r="A249" s="69"/>
      <c r="B249" s="69"/>
      <c r="C249" s="70"/>
    </row>
    <row r="250" spans="1:3" x14ac:dyDescent="0.4">
      <c r="A250" s="69"/>
      <c r="B250" s="69"/>
      <c r="C250" s="70"/>
    </row>
    <row r="251" spans="1:3" x14ac:dyDescent="0.4">
      <c r="A251" s="69"/>
      <c r="B251" s="69"/>
      <c r="C251" s="70"/>
    </row>
    <row r="252" spans="1:3" x14ac:dyDescent="0.4">
      <c r="A252" s="69"/>
      <c r="B252" s="69"/>
      <c r="C252" s="70"/>
    </row>
    <row r="253" spans="1:3" x14ac:dyDescent="0.4">
      <c r="A253" s="69"/>
      <c r="B253" s="69"/>
      <c r="C253" s="70"/>
    </row>
    <row r="254" spans="1:3" x14ac:dyDescent="0.4">
      <c r="A254" s="69"/>
      <c r="B254" s="69"/>
      <c r="C254" s="70"/>
    </row>
    <row r="255" spans="1:3" x14ac:dyDescent="0.4">
      <c r="A255" s="69"/>
      <c r="B255" s="69"/>
      <c r="C255" s="70"/>
    </row>
    <row r="256" spans="1:3" x14ac:dyDescent="0.4">
      <c r="A256" s="69"/>
      <c r="B256" s="69"/>
      <c r="C256" s="70"/>
    </row>
    <row r="257" spans="1:3" x14ac:dyDescent="0.4">
      <c r="A257" s="69"/>
      <c r="B257" s="69"/>
      <c r="C257" s="70"/>
    </row>
    <row r="258" spans="1:3" x14ac:dyDescent="0.4">
      <c r="A258" s="69"/>
      <c r="B258" s="69"/>
      <c r="C258" s="70"/>
    </row>
    <row r="259" spans="1:3" x14ac:dyDescent="0.4">
      <c r="A259" s="69"/>
      <c r="B259" s="69"/>
      <c r="C259" s="70"/>
    </row>
    <row r="260" spans="1:3" x14ac:dyDescent="0.4">
      <c r="A260" s="69"/>
      <c r="B260" s="69"/>
      <c r="C260" s="70"/>
    </row>
    <row r="261" spans="1:3" x14ac:dyDescent="0.4">
      <c r="A261" s="69"/>
      <c r="B261" s="69"/>
      <c r="C261" s="70"/>
    </row>
    <row r="262" spans="1:3" x14ac:dyDescent="0.4">
      <c r="A262" s="69"/>
      <c r="B262" s="69"/>
      <c r="C262" s="70"/>
    </row>
    <row r="263" spans="1:3" x14ac:dyDescent="0.4">
      <c r="A263" s="69"/>
      <c r="B263" s="69"/>
      <c r="C263" s="70"/>
    </row>
    <row r="264" spans="1:3" x14ac:dyDescent="0.4">
      <c r="A264" s="69"/>
      <c r="B264" s="69"/>
      <c r="C264" s="70"/>
    </row>
    <row r="265" spans="1:3" x14ac:dyDescent="0.4">
      <c r="A265" s="69"/>
      <c r="B265" s="69"/>
      <c r="C265" s="70"/>
    </row>
    <row r="266" spans="1:3" x14ac:dyDescent="0.4">
      <c r="A266" s="69"/>
      <c r="B266" s="69"/>
      <c r="C266" s="70"/>
    </row>
    <row r="267" spans="1:3" x14ac:dyDescent="0.4">
      <c r="A267" s="69"/>
      <c r="B267" s="69"/>
      <c r="C267" s="70"/>
    </row>
    <row r="268" spans="1:3" x14ac:dyDescent="0.4">
      <c r="A268" s="69"/>
      <c r="B268" s="69"/>
      <c r="C268" s="70"/>
    </row>
    <row r="269" spans="1:3" x14ac:dyDescent="0.4">
      <c r="A269" s="69"/>
      <c r="B269" s="69"/>
      <c r="C269" s="70"/>
    </row>
    <row r="270" spans="1:3" x14ac:dyDescent="0.4">
      <c r="A270" s="69"/>
      <c r="B270" s="69"/>
      <c r="C270" s="70"/>
    </row>
    <row r="271" spans="1:3" x14ac:dyDescent="0.4">
      <c r="A271" s="69"/>
      <c r="B271" s="69"/>
      <c r="C271" s="70"/>
    </row>
    <row r="272" spans="1:3" x14ac:dyDescent="0.4">
      <c r="A272" s="69"/>
      <c r="B272" s="69"/>
      <c r="C272" s="70"/>
    </row>
    <row r="273" spans="1:3" x14ac:dyDescent="0.4">
      <c r="A273" s="69"/>
      <c r="B273" s="69"/>
      <c r="C273" s="70"/>
    </row>
    <row r="274" spans="1:3" x14ac:dyDescent="0.4">
      <c r="A274" s="69"/>
      <c r="B274" s="69"/>
      <c r="C274" s="70"/>
    </row>
    <row r="275" spans="1:3" x14ac:dyDescent="0.4">
      <c r="A275" s="69"/>
      <c r="B275" s="69"/>
      <c r="C275" s="70"/>
    </row>
    <row r="276" spans="1:3" x14ac:dyDescent="0.4">
      <c r="A276" s="69"/>
      <c r="B276" s="69"/>
      <c r="C276" s="70"/>
    </row>
    <row r="277" spans="1:3" x14ac:dyDescent="0.4">
      <c r="A277" s="69"/>
      <c r="B277" s="69"/>
      <c r="C277" s="70"/>
    </row>
    <row r="278" spans="1:3" x14ac:dyDescent="0.4">
      <c r="A278" s="69"/>
      <c r="B278" s="69"/>
      <c r="C278" s="70"/>
    </row>
    <row r="279" spans="1:3" x14ac:dyDescent="0.4">
      <c r="A279" s="69"/>
      <c r="B279" s="69"/>
      <c r="C279" s="70"/>
    </row>
    <row r="280" spans="1:3" x14ac:dyDescent="0.4">
      <c r="A280" s="69"/>
      <c r="B280" s="69"/>
      <c r="C280" s="70"/>
    </row>
    <row r="281" spans="1:3" x14ac:dyDescent="0.4">
      <c r="A281" s="69"/>
      <c r="B281" s="69"/>
      <c r="C281" s="70"/>
    </row>
    <row r="282" spans="1:3" x14ac:dyDescent="0.4">
      <c r="A282" s="69"/>
      <c r="B282" s="69"/>
      <c r="C282" s="70"/>
    </row>
    <row r="283" spans="1:3" x14ac:dyDescent="0.4">
      <c r="A283" s="69"/>
      <c r="B283" s="69"/>
      <c r="C283" s="70"/>
    </row>
    <row r="284" spans="1:3" x14ac:dyDescent="0.4">
      <c r="A284" s="69"/>
      <c r="B284" s="69"/>
      <c r="C284" s="70"/>
    </row>
    <row r="285" spans="1:3" x14ac:dyDescent="0.4">
      <c r="A285" s="69"/>
      <c r="B285" s="69"/>
      <c r="C285" s="70"/>
    </row>
    <row r="286" spans="1:3" x14ac:dyDescent="0.4">
      <c r="A286" s="69"/>
      <c r="B286" s="69"/>
      <c r="C286" s="70"/>
    </row>
    <row r="287" spans="1:3" x14ac:dyDescent="0.4">
      <c r="A287" s="69"/>
      <c r="B287" s="69"/>
      <c r="C287" s="70"/>
    </row>
    <row r="288" spans="1:3" x14ac:dyDescent="0.4">
      <c r="A288" s="69"/>
      <c r="B288" s="69"/>
      <c r="C288" s="70"/>
    </row>
    <row r="289" spans="1:3" x14ac:dyDescent="0.4">
      <c r="A289" s="69"/>
      <c r="B289" s="69"/>
      <c r="C289" s="70"/>
    </row>
    <row r="290" spans="1:3" x14ac:dyDescent="0.4">
      <c r="A290" s="69"/>
      <c r="B290" s="69"/>
      <c r="C290" s="70"/>
    </row>
    <row r="291" spans="1:3" x14ac:dyDescent="0.4">
      <c r="A291" s="69"/>
      <c r="B291" s="69"/>
      <c r="C291" s="70"/>
    </row>
    <row r="292" spans="1:3" x14ac:dyDescent="0.4">
      <c r="A292" s="69"/>
      <c r="B292" s="69"/>
      <c r="C292" s="70"/>
    </row>
    <row r="293" spans="1:3" x14ac:dyDescent="0.4">
      <c r="A293" s="69"/>
      <c r="B293" s="69"/>
      <c r="C293" s="70"/>
    </row>
    <row r="294" spans="1:3" x14ac:dyDescent="0.4">
      <c r="A294" s="69"/>
      <c r="B294" s="69"/>
      <c r="C294" s="70"/>
    </row>
    <row r="295" spans="1:3" x14ac:dyDescent="0.4">
      <c r="A295" s="69"/>
      <c r="B295" s="69"/>
      <c r="C295" s="70"/>
    </row>
    <row r="296" spans="1:3" x14ac:dyDescent="0.4">
      <c r="A296" s="69"/>
      <c r="B296" s="69"/>
      <c r="C296" s="70"/>
    </row>
    <row r="297" spans="1:3" x14ac:dyDescent="0.4">
      <c r="A297" s="69"/>
      <c r="B297" s="69"/>
      <c r="C297" s="70"/>
    </row>
  </sheetData>
  <mergeCells count="6">
    <mergeCell ref="A75:C75"/>
    <mergeCell ref="A3:C3"/>
    <mergeCell ref="A6:C6"/>
    <mergeCell ref="A10:C10"/>
    <mergeCell ref="A11:C11"/>
    <mergeCell ref="A74:C74"/>
  </mergeCells>
  <printOptions horizontalCentered="1"/>
  <pageMargins left="0.15748031496062992" right="0.15748031496062992" top="0.15748031496062992" bottom="0.15748031496062992" header="0" footer="0"/>
  <pageSetup paperSize="9" scale="67" fitToHeight="2" orientation="portrait" r:id="rId1"/>
  <headerFooter alignWithMargins="0">
    <oddFooter>&amp;L&amp;"Arial,Negrita"&amp;8Presupuestos de sociedades públicas 2021</oddFooter>
  </headerFooter>
  <ignoredErrors>
    <ignoredError sqref="C13:C73 C77:C129" unlockedFormula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P155"/>
  <sheetViews>
    <sheetView zoomScaleNormal="100" zoomScaleSheetLayoutView="100" workbookViewId="0">
      <selection activeCell="C11" sqref="C11:C61"/>
    </sheetView>
  </sheetViews>
  <sheetFormatPr baseColWidth="10" defaultRowHeight="12.7" x14ac:dyDescent="0.4"/>
  <cols>
    <col min="1" max="1" width="33.5859375" customWidth="1"/>
    <col min="2" max="2" width="72.1171875" customWidth="1"/>
    <col min="3" max="3" width="14.703125" style="50" customWidth="1"/>
    <col min="4" max="4" width="1.87890625" style="9" customWidth="1"/>
    <col min="5" max="16" width="11.41015625" style="9"/>
  </cols>
  <sheetData>
    <row r="1" spans="1:16" x14ac:dyDescent="0.4">
      <c r="A1" s="14"/>
      <c r="B1" s="14"/>
      <c r="C1" s="47"/>
    </row>
    <row r="2" spans="1:16" ht="13" thickBot="1" x14ac:dyDescent="0.45">
      <c r="A2" s="14"/>
      <c r="B2" s="14"/>
      <c r="C2" s="47"/>
    </row>
    <row r="3" spans="1:16" s="3" customFormat="1" ht="18.75" customHeight="1" thickBot="1" x14ac:dyDescent="0.55000000000000004">
      <c r="A3" s="87" t="s">
        <v>247</v>
      </c>
      <c r="B3" s="88"/>
      <c r="C3" s="89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</row>
    <row r="4" spans="1:16" s="2" customFormat="1" ht="10.35" x14ac:dyDescent="0.35">
      <c r="A4" s="52"/>
      <c r="B4" s="52"/>
      <c r="C4" s="51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</row>
    <row r="5" spans="1:16" x14ac:dyDescent="0.4">
      <c r="A5" s="25"/>
      <c r="B5" s="26"/>
      <c r="C5" s="27"/>
    </row>
    <row r="6" spans="1:16" ht="15.35" x14ac:dyDescent="0.4">
      <c r="A6" s="90" t="s">
        <v>75</v>
      </c>
      <c r="B6" s="90"/>
      <c r="C6" s="90"/>
    </row>
    <row r="7" spans="1:16" x14ac:dyDescent="0.4">
      <c r="A7" s="25"/>
      <c r="B7" s="28"/>
      <c r="C7" s="29"/>
    </row>
    <row r="8" spans="1:16" x14ac:dyDescent="0.4">
      <c r="A8" s="31" t="s">
        <v>226</v>
      </c>
      <c r="B8" s="28"/>
      <c r="C8" s="62" t="str">
        <f>Balanc!C8</f>
        <v>Presupuesto</v>
      </c>
    </row>
    <row r="9" spans="1:16" ht="18" customHeight="1" thickBot="1" x14ac:dyDescent="0.45">
      <c r="A9" s="30"/>
      <c r="B9" s="13"/>
      <c r="C9" s="86">
        <f>Balanc!C9</f>
        <v>2022</v>
      </c>
    </row>
    <row r="10" spans="1:16" s="1" customFormat="1" ht="15.7" thickBot="1" x14ac:dyDescent="0.45">
      <c r="A10" s="91" t="s">
        <v>75</v>
      </c>
      <c r="B10" s="92"/>
      <c r="C10" s="93"/>
      <c r="D10" s="15"/>
      <c r="E10" s="15"/>
      <c r="F10" s="15"/>
      <c r="G10" s="15"/>
      <c r="H10" s="15"/>
      <c r="I10" s="15"/>
      <c r="J10" s="15"/>
      <c r="K10" s="15"/>
      <c r="L10" s="15"/>
      <c r="M10" s="15"/>
      <c r="N10" s="15"/>
      <c r="O10" s="15"/>
      <c r="P10" s="15"/>
    </row>
    <row r="11" spans="1:16" s="1" customFormat="1" x14ac:dyDescent="0.4">
      <c r="A11" s="21"/>
      <c r="B11" s="40" t="s">
        <v>1</v>
      </c>
      <c r="C11" s="103">
        <f>C12+C13</f>
        <v>7080597</v>
      </c>
      <c r="D11" s="15"/>
      <c r="E11" s="15"/>
      <c r="F11" s="15"/>
      <c r="G11" s="15"/>
      <c r="H11" s="15"/>
      <c r="I11" s="15"/>
      <c r="J11" s="15"/>
      <c r="K11" s="15"/>
      <c r="L11" s="15"/>
      <c r="M11" s="15"/>
      <c r="N11" s="15"/>
      <c r="O11" s="15"/>
      <c r="P11" s="15"/>
    </row>
    <row r="12" spans="1:16" s="1" customFormat="1" x14ac:dyDescent="0.4">
      <c r="A12" s="20" t="s">
        <v>229</v>
      </c>
      <c r="B12" s="41" t="s">
        <v>227</v>
      </c>
      <c r="C12" s="45">
        <f>5297024+26033</f>
        <v>5323057</v>
      </c>
      <c r="D12" s="15"/>
      <c r="E12" s="15"/>
      <c r="F12" s="15"/>
      <c r="G12" s="15"/>
      <c r="H12" s="15"/>
      <c r="I12" s="15"/>
      <c r="J12" s="15"/>
      <c r="K12" s="15"/>
      <c r="L12" s="15"/>
      <c r="M12" s="15"/>
      <c r="N12" s="15"/>
      <c r="O12" s="15"/>
      <c r="P12" s="15"/>
    </row>
    <row r="13" spans="1:16" s="1" customFormat="1" x14ac:dyDescent="0.4">
      <c r="A13" s="21">
        <v>705</v>
      </c>
      <c r="B13" s="41" t="s">
        <v>228</v>
      </c>
      <c r="C13" s="45">
        <f>1614040+143500</f>
        <v>1757540</v>
      </c>
      <c r="D13" s="15"/>
      <c r="E13" s="15"/>
      <c r="F13" s="15"/>
      <c r="G13" s="15"/>
      <c r="H13" s="15"/>
      <c r="I13" s="15"/>
      <c r="J13" s="15"/>
      <c r="K13" s="15"/>
      <c r="L13" s="15"/>
      <c r="M13" s="15"/>
      <c r="N13" s="15"/>
      <c r="O13" s="15"/>
      <c r="P13" s="15"/>
    </row>
    <row r="14" spans="1:16" s="1" customFormat="1" x14ac:dyDescent="0.4">
      <c r="A14" s="19" t="s">
        <v>87</v>
      </c>
      <c r="B14" s="40" t="s">
        <v>2</v>
      </c>
      <c r="C14" s="44"/>
      <c r="D14" s="15"/>
      <c r="E14" s="15"/>
      <c r="F14" s="15"/>
      <c r="G14" s="15"/>
      <c r="H14" s="15"/>
      <c r="I14" s="15"/>
      <c r="J14" s="15"/>
      <c r="K14" s="15"/>
      <c r="L14" s="15"/>
      <c r="M14" s="15"/>
      <c r="N14" s="15"/>
      <c r="O14" s="15"/>
      <c r="P14" s="15"/>
    </row>
    <row r="15" spans="1:16" s="1" customFormat="1" x14ac:dyDescent="0.4">
      <c r="A15" s="19">
        <v>73</v>
      </c>
      <c r="B15" s="40" t="s">
        <v>3</v>
      </c>
      <c r="C15" s="44">
        <v>150000</v>
      </c>
      <c r="D15" s="15"/>
      <c r="E15" s="15"/>
      <c r="F15" s="15"/>
      <c r="G15" s="15"/>
      <c r="H15" s="15"/>
      <c r="I15" s="15"/>
      <c r="J15" s="15"/>
      <c r="K15" s="15"/>
      <c r="L15" s="15"/>
      <c r="M15" s="15"/>
      <c r="N15" s="15"/>
      <c r="O15" s="15"/>
      <c r="P15" s="15"/>
    </row>
    <row r="16" spans="1:16" s="1" customFormat="1" x14ac:dyDescent="0.4">
      <c r="A16" s="19"/>
      <c r="B16" s="40" t="s">
        <v>4</v>
      </c>
      <c r="C16" s="44">
        <f>C17+C18+C19+C20</f>
        <v>-6202487</v>
      </c>
      <c r="D16" s="15"/>
      <c r="E16" s="15"/>
      <c r="F16" s="15"/>
      <c r="G16" s="15"/>
      <c r="H16" s="15"/>
      <c r="I16" s="15"/>
      <c r="J16" s="15"/>
      <c r="K16" s="15"/>
      <c r="L16" s="15"/>
      <c r="M16" s="15"/>
      <c r="N16" s="15"/>
      <c r="O16" s="15"/>
      <c r="P16" s="15"/>
    </row>
    <row r="17" spans="1:16" s="1" customFormat="1" x14ac:dyDescent="0.4">
      <c r="A17" s="21" t="s">
        <v>108</v>
      </c>
      <c r="B17" s="41" t="s">
        <v>30</v>
      </c>
      <c r="C17" s="45">
        <v>-8000</v>
      </c>
      <c r="D17" s="15"/>
      <c r="E17" s="15"/>
      <c r="F17" s="15"/>
      <c r="G17" s="15"/>
      <c r="H17" s="15"/>
      <c r="I17" s="15"/>
      <c r="J17" s="15"/>
      <c r="K17" s="15"/>
      <c r="L17" s="15"/>
      <c r="M17" s="15"/>
      <c r="N17" s="15"/>
      <c r="O17" s="15"/>
      <c r="P17" s="15"/>
    </row>
    <row r="18" spans="1:16" s="1" customFormat="1" ht="20.7" x14ac:dyDescent="0.4">
      <c r="A18" s="20" t="s">
        <v>109</v>
      </c>
      <c r="B18" s="41" t="s">
        <v>242</v>
      </c>
      <c r="C18" s="45"/>
      <c r="D18" s="15"/>
      <c r="E18" s="15"/>
      <c r="F18" s="15"/>
      <c r="G18" s="15"/>
      <c r="H18" s="15"/>
      <c r="I18" s="15"/>
      <c r="J18" s="15"/>
      <c r="K18" s="15"/>
      <c r="L18" s="15"/>
      <c r="M18" s="15"/>
      <c r="N18" s="15"/>
      <c r="O18" s="15"/>
      <c r="P18" s="15"/>
    </row>
    <row r="19" spans="1:16" s="1" customFormat="1" x14ac:dyDescent="0.4">
      <c r="A19" s="21" t="s">
        <v>88</v>
      </c>
      <c r="B19" s="41" t="s">
        <v>31</v>
      </c>
      <c r="C19" s="45">
        <f>-6318454+123967</f>
        <v>-6194487</v>
      </c>
      <c r="D19" s="15"/>
      <c r="E19" s="15"/>
      <c r="F19" s="15"/>
      <c r="G19" s="15"/>
      <c r="H19" s="15"/>
      <c r="I19" s="15"/>
      <c r="J19" s="15"/>
      <c r="K19" s="15"/>
      <c r="L19" s="15"/>
      <c r="M19" s="15"/>
      <c r="N19" s="15"/>
      <c r="O19" s="15"/>
      <c r="P19" s="15"/>
    </row>
    <row r="20" spans="1:16" s="1" customFormat="1" x14ac:dyDescent="0.4">
      <c r="A20" s="21" t="s">
        <v>110</v>
      </c>
      <c r="B20" s="41" t="s">
        <v>243</v>
      </c>
      <c r="C20" s="45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</row>
    <row r="21" spans="1:16" s="1" customFormat="1" x14ac:dyDescent="0.4">
      <c r="A21" s="19"/>
      <c r="B21" s="40" t="s">
        <v>5</v>
      </c>
      <c r="C21" s="44">
        <f>C22+C23</f>
        <v>3940173</v>
      </c>
      <c r="D21" s="15"/>
      <c r="E21" s="15"/>
      <c r="F21" s="15"/>
      <c r="G21" s="15"/>
      <c r="H21" s="15"/>
      <c r="I21" s="15"/>
      <c r="J21" s="15"/>
      <c r="K21" s="15"/>
      <c r="L21" s="15"/>
      <c r="M21" s="15"/>
      <c r="N21" s="15"/>
      <c r="O21" s="15"/>
      <c r="P21" s="15"/>
    </row>
    <row r="22" spans="1:16" s="1" customFormat="1" x14ac:dyDescent="0.4">
      <c r="A22" s="19">
        <v>75</v>
      </c>
      <c r="B22" s="41" t="s">
        <v>244</v>
      </c>
      <c r="C22" s="45"/>
      <c r="D22" s="15"/>
      <c r="E22" s="15"/>
      <c r="F22" s="15"/>
      <c r="G22" s="15"/>
      <c r="H22" s="15"/>
      <c r="I22" s="15"/>
      <c r="J22" s="15"/>
      <c r="K22" s="15"/>
      <c r="L22" s="15"/>
      <c r="M22" s="15"/>
      <c r="N22" s="15"/>
      <c r="O22" s="15"/>
      <c r="P22" s="15"/>
    </row>
    <row r="23" spans="1:16" s="1" customFormat="1" x14ac:dyDescent="0.4">
      <c r="A23" s="19" t="s">
        <v>89</v>
      </c>
      <c r="B23" s="41" t="s">
        <v>245</v>
      </c>
      <c r="C23" s="45">
        <f>4090173-150000</f>
        <v>3940173</v>
      </c>
      <c r="D23" s="15"/>
      <c r="E23" s="15"/>
      <c r="F23" s="15"/>
      <c r="G23" s="15"/>
      <c r="H23" s="15"/>
      <c r="I23" s="15"/>
      <c r="J23" s="15"/>
      <c r="K23" s="15"/>
      <c r="L23" s="15"/>
      <c r="M23" s="15"/>
      <c r="N23" s="15"/>
      <c r="O23" s="15"/>
      <c r="P23" s="15"/>
    </row>
    <row r="24" spans="1:16" s="1" customFormat="1" x14ac:dyDescent="0.4">
      <c r="A24" s="19"/>
      <c r="B24" s="40" t="s">
        <v>6</v>
      </c>
      <c r="C24" s="44">
        <f>C25+C26+C27</f>
        <v>-3267209</v>
      </c>
      <c r="D24" s="15"/>
      <c r="E24" s="15"/>
      <c r="F24" s="15"/>
      <c r="G24" s="15"/>
      <c r="H24" s="15"/>
      <c r="I24" s="15"/>
      <c r="J24" s="15"/>
      <c r="K24" s="15"/>
      <c r="L24" s="15"/>
      <c r="M24" s="15"/>
      <c r="N24" s="15"/>
      <c r="O24" s="15"/>
      <c r="P24" s="15"/>
    </row>
    <row r="25" spans="1:16" s="1" customFormat="1" x14ac:dyDescent="0.4">
      <c r="A25" s="21" t="s">
        <v>119</v>
      </c>
      <c r="B25" s="41" t="s">
        <v>246</v>
      </c>
      <c r="C25" s="45">
        <v>-2520623</v>
      </c>
      <c r="D25" s="15"/>
      <c r="E25" s="15"/>
      <c r="F25" s="15"/>
      <c r="G25" s="15"/>
      <c r="H25" s="15"/>
      <c r="I25" s="15"/>
      <c r="J25" s="15"/>
      <c r="K25" s="15"/>
      <c r="L25" s="15"/>
      <c r="M25" s="15"/>
      <c r="N25" s="15"/>
      <c r="O25" s="15"/>
      <c r="P25" s="15"/>
    </row>
    <row r="26" spans="1:16" s="1" customFormat="1" x14ac:dyDescent="0.4">
      <c r="A26" s="19" t="s">
        <v>90</v>
      </c>
      <c r="B26" s="41" t="s">
        <v>32</v>
      </c>
      <c r="C26" s="45">
        <v>-746586</v>
      </c>
      <c r="D26" s="15"/>
      <c r="E26" s="15"/>
      <c r="F26" s="15"/>
      <c r="G26" s="15"/>
      <c r="H26" s="15"/>
      <c r="I26" s="15"/>
      <c r="J26" s="15"/>
      <c r="K26" s="15"/>
      <c r="L26" s="15"/>
      <c r="M26" s="15"/>
      <c r="N26" s="15"/>
      <c r="O26" s="15"/>
      <c r="P26" s="15"/>
    </row>
    <row r="27" spans="1:16" s="1" customFormat="1" x14ac:dyDescent="0.4">
      <c r="A27" s="19" t="s">
        <v>91</v>
      </c>
      <c r="B27" s="41" t="s">
        <v>33</v>
      </c>
      <c r="C27" s="45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</row>
    <row r="28" spans="1:16" s="1" customFormat="1" x14ac:dyDescent="0.4">
      <c r="A28" s="19"/>
      <c r="B28" s="40" t="s">
        <v>7</v>
      </c>
      <c r="C28" s="44">
        <f>C29+C30+C31+C32</f>
        <v>-3727767</v>
      </c>
      <c r="D28" s="15"/>
      <c r="E28" s="15"/>
      <c r="F28" s="15"/>
      <c r="G28" s="15"/>
      <c r="H28" s="15"/>
      <c r="I28" s="15"/>
      <c r="J28" s="15"/>
      <c r="K28" s="15"/>
      <c r="L28" s="15"/>
      <c r="M28" s="15"/>
      <c r="N28" s="15"/>
      <c r="O28" s="15"/>
      <c r="P28" s="15"/>
    </row>
    <row r="29" spans="1:16" s="1" customFormat="1" ht="20.7" x14ac:dyDescent="0.4">
      <c r="A29" s="20" t="s">
        <v>116</v>
      </c>
      <c r="B29" s="41" t="s">
        <v>34</v>
      </c>
      <c r="C29" s="73">
        <v>-3572767</v>
      </c>
      <c r="D29" s="15"/>
      <c r="E29" s="15"/>
      <c r="F29" s="15"/>
      <c r="G29" s="15"/>
      <c r="H29" s="15"/>
      <c r="I29" s="15"/>
      <c r="J29" s="15"/>
      <c r="K29" s="15"/>
      <c r="L29" s="15"/>
      <c r="M29" s="15"/>
      <c r="N29" s="15"/>
      <c r="O29" s="15"/>
      <c r="P29" s="15"/>
    </row>
    <row r="30" spans="1:16" s="1" customFormat="1" x14ac:dyDescent="0.4">
      <c r="A30" s="21" t="s">
        <v>111</v>
      </c>
      <c r="B30" s="41" t="s">
        <v>35</v>
      </c>
      <c r="C30" s="45">
        <v>-155000</v>
      </c>
      <c r="D30" s="15"/>
      <c r="E30" s="15"/>
      <c r="F30" s="15"/>
      <c r="G30" s="15"/>
      <c r="H30" s="15"/>
      <c r="I30" s="15"/>
      <c r="J30" s="15"/>
      <c r="K30" s="15"/>
      <c r="L30" s="15"/>
      <c r="M30" s="15"/>
      <c r="N30" s="15"/>
      <c r="O30" s="15"/>
      <c r="P30" s="15"/>
    </row>
    <row r="31" spans="1:16" s="1" customFormat="1" x14ac:dyDescent="0.4">
      <c r="A31" s="19" t="s">
        <v>92</v>
      </c>
      <c r="B31" s="41" t="s">
        <v>36</v>
      </c>
      <c r="C31" s="45"/>
      <c r="D31" s="15"/>
      <c r="E31" s="15"/>
      <c r="F31" s="15"/>
      <c r="G31" s="15"/>
      <c r="H31" s="15"/>
      <c r="I31" s="15"/>
      <c r="J31" s="15"/>
      <c r="K31" s="15"/>
      <c r="L31" s="15"/>
      <c r="M31" s="15"/>
      <c r="N31" s="15"/>
      <c r="O31" s="15"/>
      <c r="P31" s="15"/>
    </row>
    <row r="32" spans="1:16" s="1" customFormat="1" x14ac:dyDescent="0.4">
      <c r="A32" s="19" t="s">
        <v>93</v>
      </c>
      <c r="B32" s="41" t="s">
        <v>37</v>
      </c>
      <c r="C32" s="45"/>
      <c r="D32" s="15"/>
      <c r="E32" s="15"/>
      <c r="F32" s="15"/>
      <c r="G32" s="15"/>
      <c r="H32" s="15"/>
      <c r="I32" s="15"/>
      <c r="J32" s="15"/>
      <c r="K32" s="15"/>
      <c r="L32" s="15"/>
      <c r="M32" s="15"/>
      <c r="N32" s="15"/>
      <c r="O32" s="15"/>
      <c r="P32" s="15"/>
    </row>
    <row r="33" spans="1:16" s="1" customFormat="1" x14ac:dyDescent="0.4">
      <c r="A33" s="19"/>
      <c r="B33" s="40" t="s">
        <v>8</v>
      </c>
      <c r="C33" s="44">
        <f>C34+C35+C36</f>
        <v>-4351915</v>
      </c>
      <c r="D33" s="15"/>
      <c r="E33" s="15"/>
      <c r="F33" s="15"/>
      <c r="G33" s="15"/>
      <c r="H33" s="15"/>
      <c r="I33" s="15"/>
      <c r="J33" s="15"/>
      <c r="K33" s="15"/>
      <c r="L33" s="15"/>
      <c r="M33" s="15"/>
      <c r="N33" s="15"/>
      <c r="O33" s="15"/>
      <c r="P33" s="15"/>
    </row>
    <row r="34" spans="1:16" s="1" customFormat="1" x14ac:dyDescent="0.4">
      <c r="A34" s="21" t="s">
        <v>120</v>
      </c>
      <c r="B34" s="41" t="s">
        <v>94</v>
      </c>
      <c r="C34" s="45">
        <v>-267682</v>
      </c>
      <c r="D34" s="15"/>
      <c r="E34" s="15"/>
      <c r="F34" s="15"/>
      <c r="G34" s="15"/>
      <c r="H34" s="15"/>
      <c r="I34" s="15"/>
      <c r="J34" s="15"/>
      <c r="K34" s="15"/>
      <c r="L34" s="15"/>
      <c r="M34" s="15"/>
      <c r="N34" s="15"/>
      <c r="O34" s="15"/>
      <c r="P34" s="15"/>
    </row>
    <row r="35" spans="1:16" s="1" customFormat="1" x14ac:dyDescent="0.4">
      <c r="A35" s="21" t="s">
        <v>121</v>
      </c>
      <c r="B35" s="41" t="s">
        <v>117</v>
      </c>
      <c r="C35" s="45">
        <v>-4084233</v>
      </c>
      <c r="D35" s="15"/>
      <c r="E35" s="15"/>
      <c r="F35" s="15"/>
      <c r="G35" s="15"/>
      <c r="H35" s="15"/>
      <c r="I35" s="15"/>
      <c r="J35" s="15"/>
      <c r="K35" s="15"/>
      <c r="L35" s="15"/>
      <c r="M35" s="15"/>
      <c r="N35" s="15"/>
      <c r="O35" s="15"/>
      <c r="P35" s="15"/>
    </row>
    <row r="36" spans="1:16" s="1" customFormat="1" x14ac:dyDescent="0.4">
      <c r="A36" s="21" t="s">
        <v>122</v>
      </c>
      <c r="B36" s="41" t="s">
        <v>98</v>
      </c>
      <c r="C36" s="45"/>
      <c r="D36" s="15"/>
      <c r="E36" s="15"/>
      <c r="F36" s="15"/>
      <c r="G36" s="15"/>
      <c r="H36" s="15"/>
      <c r="I36" s="15"/>
      <c r="J36" s="15"/>
      <c r="K36" s="15"/>
      <c r="L36" s="15"/>
      <c r="M36" s="15"/>
      <c r="N36" s="15"/>
      <c r="O36" s="15"/>
      <c r="P36" s="15"/>
    </row>
    <row r="37" spans="1:16" s="1" customFormat="1" x14ac:dyDescent="0.4">
      <c r="A37" s="19">
        <v>746</v>
      </c>
      <c r="B37" s="40" t="s">
        <v>9</v>
      </c>
      <c r="C37" s="44">
        <v>122521</v>
      </c>
      <c r="D37" s="15"/>
      <c r="E37" s="15"/>
      <c r="F37" s="15"/>
      <c r="G37" s="15"/>
      <c r="H37" s="15"/>
      <c r="I37" s="15"/>
      <c r="J37" s="15"/>
      <c r="K37" s="15"/>
      <c r="L37" s="15"/>
      <c r="M37" s="15"/>
      <c r="N37" s="15"/>
      <c r="O37" s="15"/>
      <c r="P37" s="15"/>
    </row>
    <row r="38" spans="1:16" s="1" customFormat="1" x14ac:dyDescent="0.4">
      <c r="A38" s="19" t="s">
        <v>112</v>
      </c>
      <c r="B38" s="40" t="s">
        <v>10</v>
      </c>
      <c r="C38" s="44">
        <v>0</v>
      </c>
      <c r="D38" s="15"/>
      <c r="E38" s="15"/>
      <c r="F38" s="15"/>
      <c r="G38" s="15"/>
      <c r="H38" s="15"/>
      <c r="I38" s="15"/>
      <c r="J38" s="15"/>
      <c r="K38" s="15"/>
      <c r="L38" s="15"/>
      <c r="M38" s="15"/>
      <c r="N38" s="15"/>
      <c r="O38" s="15"/>
      <c r="P38" s="15"/>
    </row>
    <row r="39" spans="1:16" s="1" customFormat="1" x14ac:dyDescent="0.4">
      <c r="A39" s="19"/>
      <c r="B39" s="40" t="s">
        <v>11</v>
      </c>
      <c r="C39" s="44">
        <f>+C40+C41</f>
        <v>0</v>
      </c>
      <c r="D39" s="15"/>
      <c r="E39" s="15"/>
      <c r="F39" s="15"/>
      <c r="G39" s="15"/>
      <c r="H39" s="15"/>
      <c r="I39" s="15"/>
      <c r="J39" s="15"/>
      <c r="K39" s="15"/>
      <c r="L39" s="15"/>
      <c r="M39" s="15"/>
      <c r="N39" s="15"/>
      <c r="O39" s="15"/>
      <c r="P39" s="15"/>
    </row>
    <row r="40" spans="1:16" s="1" customFormat="1" x14ac:dyDescent="0.4">
      <c r="A40" s="21" t="s">
        <v>230</v>
      </c>
      <c r="B40" s="41" t="s">
        <v>38</v>
      </c>
      <c r="C40" s="45"/>
      <c r="D40" s="15"/>
      <c r="E40" s="15"/>
      <c r="F40" s="15"/>
      <c r="G40" s="15"/>
      <c r="H40" s="15"/>
      <c r="I40" s="15"/>
      <c r="J40" s="15"/>
      <c r="K40" s="15"/>
      <c r="L40" s="15"/>
      <c r="M40" s="15"/>
      <c r="N40" s="15"/>
      <c r="O40" s="15"/>
      <c r="P40" s="15"/>
    </row>
    <row r="41" spans="1:16" s="1" customFormat="1" x14ac:dyDescent="0.4">
      <c r="A41" s="21" t="s">
        <v>241</v>
      </c>
      <c r="B41" s="41" t="s">
        <v>123</v>
      </c>
      <c r="C41" s="45"/>
      <c r="D41" s="15"/>
      <c r="E41" s="15"/>
      <c r="F41" s="15"/>
      <c r="G41" s="15"/>
      <c r="H41" s="15"/>
      <c r="I41" s="15"/>
      <c r="J41" s="15"/>
      <c r="K41" s="15"/>
      <c r="L41" s="15"/>
      <c r="M41" s="15"/>
      <c r="N41" s="15"/>
      <c r="O41" s="15"/>
      <c r="P41" s="15"/>
    </row>
    <row r="42" spans="1:16" s="1" customFormat="1" x14ac:dyDescent="0.4">
      <c r="A42" s="4"/>
      <c r="B42" s="42" t="s">
        <v>231</v>
      </c>
      <c r="C42" s="104">
        <f>C11+C14+C15+C16+C21+C24+C28+C33+C37+C38+C39</f>
        <v>-6256087</v>
      </c>
      <c r="D42" s="15"/>
      <c r="E42" s="15"/>
      <c r="F42" s="15"/>
      <c r="G42" s="15"/>
      <c r="H42" s="15"/>
      <c r="I42" s="15"/>
      <c r="J42" s="15"/>
      <c r="K42" s="15"/>
      <c r="L42" s="15"/>
      <c r="M42" s="15"/>
      <c r="N42" s="15"/>
      <c r="O42" s="15"/>
      <c r="P42" s="15"/>
    </row>
    <row r="43" spans="1:16" s="1" customFormat="1" x14ac:dyDescent="0.4">
      <c r="A43" s="19"/>
      <c r="B43" s="40" t="s">
        <v>12</v>
      </c>
      <c r="C43" s="44">
        <f>C44+C48</f>
        <v>0</v>
      </c>
      <c r="D43" s="15"/>
      <c r="E43" s="15"/>
      <c r="F43" s="15"/>
      <c r="G43" s="15"/>
      <c r="H43" s="15"/>
      <c r="I43" s="15"/>
      <c r="J43" s="15"/>
      <c r="K43" s="15"/>
      <c r="L43" s="15"/>
      <c r="M43" s="15"/>
      <c r="N43" s="15"/>
      <c r="O43" s="15"/>
      <c r="P43" s="15"/>
    </row>
    <row r="44" spans="1:16" s="1" customFormat="1" x14ac:dyDescent="0.4">
      <c r="A44" s="21"/>
      <c r="B44" s="41" t="s">
        <v>39</v>
      </c>
      <c r="C44" s="45">
        <f>C45+C46</f>
        <v>0</v>
      </c>
      <c r="D44" s="15"/>
      <c r="E44" s="15"/>
      <c r="F44" s="15"/>
      <c r="G44" s="15"/>
      <c r="H44" s="15"/>
      <c r="I44" s="15"/>
      <c r="J44" s="15"/>
      <c r="K44" s="15"/>
      <c r="L44" s="15"/>
      <c r="M44" s="15"/>
      <c r="N44" s="15"/>
      <c r="O44" s="15"/>
      <c r="P44" s="15"/>
    </row>
    <row r="45" spans="1:16" s="1" customFormat="1" x14ac:dyDescent="0.4">
      <c r="A45" s="21" t="s">
        <v>232</v>
      </c>
      <c r="B45" s="41" t="s">
        <v>233</v>
      </c>
      <c r="C45" s="45"/>
      <c r="D45" s="15"/>
      <c r="E45" s="15"/>
      <c r="F45" s="15"/>
      <c r="G45" s="15"/>
      <c r="H45" s="15"/>
      <c r="I45" s="15"/>
      <c r="J45" s="15"/>
      <c r="K45" s="15"/>
      <c r="L45" s="15"/>
      <c r="M45" s="15"/>
      <c r="N45" s="15"/>
      <c r="O45" s="15"/>
      <c r="P45" s="15"/>
    </row>
    <row r="46" spans="1:16" s="1" customFormat="1" x14ac:dyDescent="0.4">
      <c r="A46" s="21" t="s">
        <v>234</v>
      </c>
      <c r="B46" s="41" t="s">
        <v>235</v>
      </c>
      <c r="C46" s="45"/>
      <c r="D46" s="15"/>
      <c r="E46" s="15"/>
      <c r="F46" s="15"/>
      <c r="G46" s="15"/>
      <c r="H46" s="15"/>
      <c r="I46" s="15"/>
      <c r="J46" s="15"/>
      <c r="K46" s="15"/>
      <c r="L46" s="15"/>
      <c r="M46" s="15"/>
      <c r="N46" s="15"/>
      <c r="O46" s="15"/>
      <c r="P46" s="15"/>
    </row>
    <row r="47" spans="1:16" s="1" customFormat="1" x14ac:dyDescent="0.4">
      <c r="A47" s="21"/>
      <c r="B47" s="41"/>
      <c r="C47" s="45"/>
      <c r="D47" s="15"/>
      <c r="E47" s="15"/>
      <c r="F47" s="15"/>
      <c r="G47" s="15"/>
      <c r="H47" s="15"/>
      <c r="I47" s="15"/>
      <c r="J47" s="15"/>
      <c r="K47" s="15"/>
      <c r="L47" s="15"/>
      <c r="M47" s="15"/>
      <c r="N47" s="15"/>
      <c r="O47" s="15"/>
      <c r="P47" s="15"/>
    </row>
    <row r="48" spans="1:16" s="1" customFormat="1" x14ac:dyDescent="0.4">
      <c r="A48" s="21"/>
      <c r="B48" s="41" t="s">
        <v>41</v>
      </c>
      <c r="C48" s="45">
        <f>C49+C50</f>
        <v>0</v>
      </c>
      <c r="D48" s="15"/>
      <c r="E48" s="15"/>
      <c r="F48" s="15"/>
      <c r="G48" s="15"/>
      <c r="H48" s="15"/>
      <c r="I48" s="15"/>
      <c r="J48" s="15"/>
      <c r="K48" s="15"/>
      <c r="L48" s="15"/>
      <c r="M48" s="15"/>
      <c r="N48" s="15"/>
      <c r="O48" s="15"/>
      <c r="P48" s="15"/>
    </row>
    <row r="49" spans="1:16" s="1" customFormat="1" x14ac:dyDescent="0.4">
      <c r="A49" s="21" t="s">
        <v>236</v>
      </c>
      <c r="B49" s="41" t="s">
        <v>237</v>
      </c>
      <c r="C49" s="45"/>
      <c r="D49" s="15"/>
      <c r="E49" s="15"/>
      <c r="F49" s="15"/>
      <c r="G49" s="15"/>
      <c r="H49" s="15"/>
      <c r="I49" s="15"/>
      <c r="J49" s="15"/>
      <c r="K49" s="15"/>
      <c r="L49" s="15"/>
      <c r="M49" s="15"/>
      <c r="N49" s="15"/>
      <c r="O49" s="15"/>
      <c r="P49" s="15"/>
    </row>
    <row r="50" spans="1:16" s="1" customFormat="1" x14ac:dyDescent="0.4">
      <c r="A50" s="20" t="s">
        <v>238</v>
      </c>
      <c r="B50" s="41" t="s">
        <v>239</v>
      </c>
      <c r="C50" s="45"/>
      <c r="D50" s="15"/>
      <c r="E50" s="15"/>
      <c r="F50" s="15"/>
      <c r="G50" s="15"/>
      <c r="H50" s="15"/>
      <c r="I50" s="15"/>
      <c r="J50" s="15"/>
      <c r="K50" s="15"/>
      <c r="L50" s="15"/>
      <c r="M50" s="15"/>
      <c r="N50" s="15"/>
      <c r="O50" s="15"/>
      <c r="P50" s="15"/>
    </row>
    <row r="51" spans="1:16" s="1" customFormat="1" x14ac:dyDescent="0.4">
      <c r="A51" s="19"/>
      <c r="B51" s="40" t="s">
        <v>13</v>
      </c>
      <c r="C51" s="44">
        <f>C52+C53+C54</f>
        <v>-102000</v>
      </c>
      <c r="D51" s="15"/>
      <c r="E51" s="15"/>
      <c r="F51" s="15"/>
      <c r="G51" s="15"/>
      <c r="H51" s="15"/>
      <c r="I51" s="15"/>
      <c r="J51" s="15"/>
      <c r="K51" s="15"/>
      <c r="L51" s="15"/>
      <c r="M51" s="15"/>
      <c r="N51" s="15"/>
      <c r="O51" s="15"/>
      <c r="P51" s="15"/>
    </row>
    <row r="52" spans="1:16" s="1" customFormat="1" ht="20.7" x14ac:dyDescent="0.4">
      <c r="A52" s="20" t="s">
        <v>113</v>
      </c>
      <c r="B52" s="41" t="s">
        <v>42</v>
      </c>
      <c r="C52" s="45"/>
      <c r="D52" s="15"/>
      <c r="E52" s="15"/>
      <c r="F52" s="15"/>
      <c r="G52" s="15"/>
      <c r="H52" s="15"/>
      <c r="I52" s="15"/>
      <c r="J52" s="15"/>
      <c r="K52" s="15"/>
      <c r="L52" s="15"/>
      <c r="M52" s="15"/>
      <c r="N52" s="15"/>
      <c r="O52" s="15"/>
      <c r="P52" s="15"/>
    </row>
    <row r="53" spans="1:16" s="1" customFormat="1" ht="31" x14ac:dyDescent="0.4">
      <c r="A53" s="20" t="s">
        <v>114</v>
      </c>
      <c r="B53" s="41" t="s">
        <v>43</v>
      </c>
      <c r="C53" s="45">
        <v>-102000</v>
      </c>
      <c r="D53" s="15"/>
      <c r="E53" s="15"/>
      <c r="F53" s="15"/>
      <c r="G53" s="15"/>
      <c r="H53" s="15"/>
      <c r="I53" s="15"/>
      <c r="J53" s="15"/>
      <c r="K53" s="15"/>
      <c r="L53" s="15"/>
      <c r="M53" s="15"/>
      <c r="N53" s="15"/>
      <c r="O53" s="15"/>
      <c r="P53" s="15"/>
    </row>
    <row r="54" spans="1:16" s="1" customFormat="1" x14ac:dyDescent="0.4">
      <c r="A54" s="21" t="s">
        <v>99</v>
      </c>
      <c r="B54" s="41" t="s">
        <v>71</v>
      </c>
      <c r="C54" s="45"/>
      <c r="D54" s="15"/>
      <c r="E54" s="15"/>
      <c r="F54" s="15"/>
      <c r="G54" s="15"/>
      <c r="H54" s="15"/>
      <c r="I54" s="15"/>
      <c r="J54" s="15"/>
      <c r="K54" s="15"/>
      <c r="L54" s="15"/>
      <c r="M54" s="15"/>
      <c r="N54" s="15"/>
      <c r="O54" s="15"/>
      <c r="P54" s="15"/>
    </row>
    <row r="55" spans="1:16" s="1" customFormat="1" x14ac:dyDescent="0.4">
      <c r="A55" s="19" t="s">
        <v>95</v>
      </c>
      <c r="B55" s="40" t="s">
        <v>14</v>
      </c>
      <c r="C55" s="44"/>
      <c r="D55" s="15"/>
      <c r="E55" s="15"/>
      <c r="F55" s="15"/>
      <c r="G55" s="15"/>
      <c r="H55" s="15"/>
      <c r="I55" s="15"/>
      <c r="J55" s="15"/>
      <c r="K55" s="15"/>
      <c r="L55" s="15"/>
      <c r="M55" s="15"/>
      <c r="N55" s="15"/>
      <c r="O55" s="15"/>
      <c r="P55" s="15"/>
    </row>
    <row r="56" spans="1:16" s="1" customFormat="1" x14ac:dyDescent="0.4">
      <c r="A56" s="19" t="s">
        <v>96</v>
      </c>
      <c r="B56" s="40" t="s">
        <v>15</v>
      </c>
      <c r="C56" s="44"/>
      <c r="D56" s="15"/>
      <c r="E56" s="15"/>
      <c r="F56" s="15"/>
      <c r="G56" s="15"/>
      <c r="H56" s="15"/>
      <c r="I56" s="15"/>
      <c r="J56" s="15"/>
      <c r="K56" s="15"/>
      <c r="L56" s="15"/>
      <c r="M56" s="15"/>
      <c r="N56" s="15"/>
      <c r="O56" s="15"/>
      <c r="P56" s="15"/>
    </row>
    <row r="57" spans="1:16" s="1" customFormat="1" ht="20.7" x14ac:dyDescent="0.4">
      <c r="A57" s="20" t="s">
        <v>115</v>
      </c>
      <c r="B57" s="40" t="s">
        <v>16</v>
      </c>
      <c r="C57" s="44"/>
      <c r="D57" s="15"/>
      <c r="E57" s="15"/>
      <c r="F57" s="15"/>
      <c r="G57" s="15"/>
      <c r="H57" s="15"/>
      <c r="I57" s="15"/>
      <c r="J57" s="15"/>
      <c r="K57" s="15"/>
      <c r="L57" s="15"/>
      <c r="M57" s="15"/>
      <c r="N57" s="15"/>
      <c r="O57" s="15"/>
      <c r="P57" s="15"/>
    </row>
    <row r="58" spans="1:16" s="1" customFormat="1" x14ac:dyDescent="0.4">
      <c r="A58" s="5"/>
      <c r="B58" s="42" t="s">
        <v>17</v>
      </c>
      <c r="C58" s="81">
        <f>C43+C51+C55+C56+C57</f>
        <v>-102000</v>
      </c>
      <c r="D58" s="15"/>
      <c r="E58" s="15"/>
      <c r="F58" s="15"/>
      <c r="G58" s="15"/>
      <c r="H58" s="15"/>
      <c r="I58" s="15"/>
      <c r="J58" s="15"/>
      <c r="K58" s="15"/>
      <c r="L58" s="15"/>
      <c r="M58" s="15"/>
      <c r="N58" s="15"/>
      <c r="O58" s="15"/>
      <c r="P58" s="15"/>
    </row>
    <row r="59" spans="1:16" s="1" customFormat="1" x14ac:dyDescent="0.4">
      <c r="A59" s="5"/>
      <c r="B59" s="42" t="s">
        <v>18</v>
      </c>
      <c r="C59" s="83">
        <f>C42+C58</f>
        <v>-6358087</v>
      </c>
      <c r="D59" s="15"/>
      <c r="E59" s="15"/>
      <c r="F59" s="15"/>
      <c r="G59" s="15"/>
      <c r="H59" s="15"/>
      <c r="I59" s="15"/>
      <c r="J59" s="15"/>
      <c r="K59" s="15"/>
      <c r="L59" s="15"/>
      <c r="M59" s="15"/>
      <c r="N59" s="15"/>
      <c r="O59" s="15"/>
      <c r="P59" s="15"/>
    </row>
    <row r="60" spans="1:16" s="1" customFormat="1" x14ac:dyDescent="0.4">
      <c r="A60" s="19" t="s">
        <v>97</v>
      </c>
      <c r="B60" s="40" t="s">
        <v>19</v>
      </c>
      <c r="C60" s="46"/>
      <c r="D60" s="15"/>
      <c r="E60" s="15"/>
      <c r="F60" s="15"/>
      <c r="G60" s="15"/>
      <c r="H60" s="15"/>
      <c r="I60" s="15"/>
      <c r="J60" s="15"/>
      <c r="K60" s="15"/>
      <c r="L60" s="15"/>
      <c r="M60" s="15"/>
      <c r="N60" s="15"/>
      <c r="O60" s="15"/>
      <c r="P60" s="15"/>
    </row>
    <row r="61" spans="1:16" s="1" customFormat="1" ht="13" thickBot="1" x14ac:dyDescent="0.45">
      <c r="A61" s="6"/>
      <c r="B61" s="43" t="s">
        <v>20</v>
      </c>
      <c r="C61" s="82">
        <f>C59+C60</f>
        <v>-6358087</v>
      </c>
      <c r="D61" s="15"/>
      <c r="E61" s="15"/>
      <c r="F61" s="15"/>
      <c r="G61" s="15"/>
      <c r="H61" s="15"/>
      <c r="I61" s="15"/>
      <c r="J61" s="15"/>
      <c r="K61" s="15"/>
      <c r="L61" s="15"/>
      <c r="M61" s="15"/>
      <c r="N61" s="15"/>
      <c r="O61" s="15"/>
      <c r="P61" s="15"/>
    </row>
    <row r="62" spans="1:16" s="9" customFormat="1" x14ac:dyDescent="0.4">
      <c r="A62" s="84"/>
      <c r="B62" s="30"/>
      <c r="C62" s="47"/>
      <c r="D62" s="14"/>
      <c r="E62" s="14"/>
    </row>
    <row r="63" spans="1:16" s="76" customFormat="1" ht="54.75" customHeight="1" x14ac:dyDescent="0.4">
      <c r="A63" s="94"/>
      <c r="B63" s="94"/>
      <c r="C63" s="94"/>
      <c r="F63" s="77"/>
    </row>
    <row r="64" spans="1:16" s="15" customFormat="1" x14ac:dyDescent="0.4">
      <c r="C64" s="49"/>
    </row>
    <row r="65" spans="3:3" s="15" customFormat="1" x14ac:dyDescent="0.4">
      <c r="C65" s="49"/>
    </row>
    <row r="66" spans="3:3" s="15" customFormat="1" x14ac:dyDescent="0.4">
      <c r="C66" s="49"/>
    </row>
    <row r="67" spans="3:3" s="15" customFormat="1" x14ac:dyDescent="0.4">
      <c r="C67" s="49"/>
    </row>
    <row r="68" spans="3:3" s="15" customFormat="1" x14ac:dyDescent="0.4">
      <c r="C68" s="49"/>
    </row>
    <row r="69" spans="3:3" s="15" customFormat="1" x14ac:dyDescent="0.4">
      <c r="C69" s="49"/>
    </row>
    <row r="70" spans="3:3" s="15" customFormat="1" x14ac:dyDescent="0.4">
      <c r="C70" s="49"/>
    </row>
    <row r="71" spans="3:3" s="15" customFormat="1" x14ac:dyDescent="0.4">
      <c r="C71" s="49"/>
    </row>
    <row r="72" spans="3:3" s="15" customFormat="1" x14ac:dyDescent="0.4">
      <c r="C72" s="49"/>
    </row>
    <row r="73" spans="3:3" s="15" customFormat="1" x14ac:dyDescent="0.4">
      <c r="C73" s="49"/>
    </row>
    <row r="74" spans="3:3" s="15" customFormat="1" x14ac:dyDescent="0.4">
      <c r="C74" s="49"/>
    </row>
    <row r="75" spans="3:3" s="15" customFormat="1" x14ac:dyDescent="0.4">
      <c r="C75" s="49"/>
    </row>
    <row r="76" spans="3:3" s="15" customFormat="1" ht="30.75" customHeight="1" x14ac:dyDescent="0.4">
      <c r="C76" s="49"/>
    </row>
    <row r="77" spans="3:3" s="9" customFormat="1" x14ac:dyDescent="0.4">
      <c r="C77" s="48"/>
    </row>
    <row r="78" spans="3:3" s="9" customFormat="1" x14ac:dyDescent="0.4">
      <c r="C78" s="48"/>
    </row>
    <row r="79" spans="3:3" s="9" customFormat="1" x14ac:dyDescent="0.4">
      <c r="C79" s="48"/>
    </row>
    <row r="80" spans="3:3" s="9" customFormat="1" x14ac:dyDescent="0.4">
      <c r="C80" s="48"/>
    </row>
    <row r="81" spans="3:3" s="9" customFormat="1" x14ac:dyDescent="0.4">
      <c r="C81" s="48"/>
    </row>
    <row r="82" spans="3:3" s="9" customFormat="1" x14ac:dyDescent="0.4">
      <c r="C82" s="48"/>
    </row>
    <row r="83" spans="3:3" s="9" customFormat="1" x14ac:dyDescent="0.4">
      <c r="C83" s="48"/>
    </row>
    <row r="84" spans="3:3" s="9" customFormat="1" x14ac:dyDescent="0.4">
      <c r="C84" s="48"/>
    </row>
    <row r="85" spans="3:3" s="9" customFormat="1" x14ac:dyDescent="0.4">
      <c r="C85" s="48"/>
    </row>
    <row r="86" spans="3:3" s="9" customFormat="1" x14ac:dyDescent="0.4">
      <c r="C86" s="48"/>
    </row>
    <row r="87" spans="3:3" s="9" customFormat="1" x14ac:dyDescent="0.4">
      <c r="C87" s="48"/>
    </row>
    <row r="88" spans="3:3" s="9" customFormat="1" x14ac:dyDescent="0.4">
      <c r="C88" s="48"/>
    </row>
    <row r="89" spans="3:3" s="9" customFormat="1" x14ac:dyDescent="0.4">
      <c r="C89" s="48"/>
    </row>
    <row r="90" spans="3:3" s="9" customFormat="1" x14ac:dyDescent="0.4">
      <c r="C90" s="48"/>
    </row>
    <row r="91" spans="3:3" s="9" customFormat="1" x14ac:dyDescent="0.4">
      <c r="C91" s="48"/>
    </row>
    <row r="92" spans="3:3" s="9" customFormat="1" x14ac:dyDescent="0.4">
      <c r="C92" s="48"/>
    </row>
    <row r="93" spans="3:3" s="9" customFormat="1" x14ac:dyDescent="0.4">
      <c r="C93" s="48"/>
    </row>
    <row r="94" spans="3:3" s="9" customFormat="1" x14ac:dyDescent="0.4">
      <c r="C94" s="48"/>
    </row>
    <row r="95" spans="3:3" s="9" customFormat="1" x14ac:dyDescent="0.4">
      <c r="C95" s="48"/>
    </row>
    <row r="96" spans="3:3" s="9" customFormat="1" x14ac:dyDescent="0.4">
      <c r="C96" s="48"/>
    </row>
    <row r="97" spans="3:3" s="9" customFormat="1" x14ac:dyDescent="0.4">
      <c r="C97" s="48"/>
    </row>
    <row r="98" spans="3:3" s="9" customFormat="1" x14ac:dyDescent="0.4">
      <c r="C98" s="48"/>
    </row>
    <row r="99" spans="3:3" s="9" customFormat="1" x14ac:dyDescent="0.4">
      <c r="C99" s="48"/>
    </row>
    <row r="100" spans="3:3" s="9" customFormat="1" x14ac:dyDescent="0.4">
      <c r="C100" s="48"/>
    </row>
    <row r="101" spans="3:3" s="9" customFormat="1" x14ac:dyDescent="0.4">
      <c r="C101" s="48"/>
    </row>
    <row r="102" spans="3:3" s="9" customFormat="1" x14ac:dyDescent="0.4">
      <c r="C102" s="48"/>
    </row>
    <row r="103" spans="3:3" s="9" customFormat="1" x14ac:dyDescent="0.4">
      <c r="C103" s="48"/>
    </row>
    <row r="104" spans="3:3" s="9" customFormat="1" x14ac:dyDescent="0.4">
      <c r="C104" s="48"/>
    </row>
    <row r="105" spans="3:3" s="9" customFormat="1" x14ac:dyDescent="0.4">
      <c r="C105" s="48"/>
    </row>
    <row r="106" spans="3:3" s="9" customFormat="1" x14ac:dyDescent="0.4">
      <c r="C106" s="48"/>
    </row>
    <row r="107" spans="3:3" s="9" customFormat="1" x14ac:dyDescent="0.4">
      <c r="C107" s="48"/>
    </row>
    <row r="108" spans="3:3" s="9" customFormat="1" x14ac:dyDescent="0.4">
      <c r="C108" s="48"/>
    </row>
    <row r="109" spans="3:3" s="9" customFormat="1" x14ac:dyDescent="0.4">
      <c r="C109" s="48"/>
    </row>
    <row r="110" spans="3:3" s="9" customFormat="1" x14ac:dyDescent="0.4">
      <c r="C110" s="48"/>
    </row>
    <row r="111" spans="3:3" s="9" customFormat="1" x14ac:dyDescent="0.4">
      <c r="C111" s="48"/>
    </row>
    <row r="112" spans="3:3" s="9" customFormat="1" x14ac:dyDescent="0.4">
      <c r="C112" s="48"/>
    </row>
    <row r="113" spans="3:3" s="9" customFormat="1" x14ac:dyDescent="0.4">
      <c r="C113" s="48"/>
    </row>
    <row r="114" spans="3:3" s="9" customFormat="1" x14ac:dyDescent="0.4">
      <c r="C114" s="48"/>
    </row>
    <row r="115" spans="3:3" s="9" customFormat="1" x14ac:dyDescent="0.4">
      <c r="C115" s="48"/>
    </row>
    <row r="116" spans="3:3" s="9" customFormat="1" x14ac:dyDescent="0.4">
      <c r="C116" s="48"/>
    </row>
    <row r="117" spans="3:3" s="9" customFormat="1" x14ac:dyDescent="0.4">
      <c r="C117" s="48"/>
    </row>
    <row r="118" spans="3:3" s="9" customFormat="1" x14ac:dyDescent="0.4">
      <c r="C118" s="48"/>
    </row>
    <row r="119" spans="3:3" s="9" customFormat="1" x14ac:dyDescent="0.4">
      <c r="C119" s="48"/>
    </row>
    <row r="120" spans="3:3" s="9" customFormat="1" x14ac:dyDescent="0.4">
      <c r="C120" s="48"/>
    </row>
    <row r="121" spans="3:3" s="9" customFormat="1" x14ac:dyDescent="0.4">
      <c r="C121" s="48"/>
    </row>
    <row r="122" spans="3:3" s="9" customFormat="1" x14ac:dyDescent="0.4">
      <c r="C122" s="48"/>
    </row>
    <row r="123" spans="3:3" s="9" customFormat="1" x14ac:dyDescent="0.4">
      <c r="C123" s="48"/>
    </row>
    <row r="124" spans="3:3" s="9" customFormat="1" x14ac:dyDescent="0.4">
      <c r="C124" s="48"/>
    </row>
    <row r="125" spans="3:3" s="9" customFormat="1" x14ac:dyDescent="0.4">
      <c r="C125" s="48"/>
    </row>
    <row r="126" spans="3:3" s="9" customFormat="1" x14ac:dyDescent="0.4">
      <c r="C126" s="48"/>
    </row>
    <row r="127" spans="3:3" s="9" customFormat="1" x14ac:dyDescent="0.4">
      <c r="C127" s="48"/>
    </row>
    <row r="128" spans="3:3" s="9" customFormat="1" x14ac:dyDescent="0.4">
      <c r="C128" s="48"/>
    </row>
    <row r="129" spans="3:3" s="9" customFormat="1" x14ac:dyDescent="0.4">
      <c r="C129" s="48"/>
    </row>
    <row r="130" spans="3:3" s="9" customFormat="1" x14ac:dyDescent="0.4">
      <c r="C130" s="48"/>
    </row>
    <row r="131" spans="3:3" s="9" customFormat="1" x14ac:dyDescent="0.4">
      <c r="C131" s="48"/>
    </row>
    <row r="132" spans="3:3" s="9" customFormat="1" x14ac:dyDescent="0.4">
      <c r="C132" s="48"/>
    </row>
    <row r="133" spans="3:3" s="9" customFormat="1" x14ac:dyDescent="0.4">
      <c r="C133" s="48"/>
    </row>
    <row r="134" spans="3:3" s="9" customFormat="1" x14ac:dyDescent="0.4">
      <c r="C134" s="48"/>
    </row>
    <row r="135" spans="3:3" s="9" customFormat="1" x14ac:dyDescent="0.4">
      <c r="C135" s="48"/>
    </row>
    <row r="136" spans="3:3" s="9" customFormat="1" x14ac:dyDescent="0.4">
      <c r="C136" s="48"/>
    </row>
    <row r="137" spans="3:3" s="9" customFormat="1" x14ac:dyDescent="0.4">
      <c r="C137" s="48"/>
    </row>
    <row r="138" spans="3:3" s="9" customFormat="1" x14ac:dyDescent="0.4">
      <c r="C138" s="48"/>
    </row>
    <row r="139" spans="3:3" s="9" customFormat="1" x14ac:dyDescent="0.4">
      <c r="C139" s="48"/>
    </row>
    <row r="140" spans="3:3" s="9" customFormat="1" x14ac:dyDescent="0.4">
      <c r="C140" s="48"/>
    </row>
    <row r="141" spans="3:3" s="9" customFormat="1" x14ac:dyDescent="0.4">
      <c r="C141" s="48"/>
    </row>
    <row r="142" spans="3:3" s="9" customFormat="1" x14ac:dyDescent="0.4">
      <c r="C142" s="48"/>
    </row>
    <row r="143" spans="3:3" s="9" customFormat="1" x14ac:dyDescent="0.4">
      <c r="C143" s="48"/>
    </row>
    <row r="144" spans="3:3" s="9" customFormat="1" x14ac:dyDescent="0.4">
      <c r="C144" s="48"/>
    </row>
    <row r="145" spans="3:3" s="9" customFormat="1" x14ac:dyDescent="0.4">
      <c r="C145" s="48"/>
    </row>
    <row r="146" spans="3:3" s="9" customFormat="1" x14ac:dyDescent="0.4">
      <c r="C146" s="48"/>
    </row>
    <row r="147" spans="3:3" s="9" customFormat="1" x14ac:dyDescent="0.4">
      <c r="C147" s="48"/>
    </row>
    <row r="148" spans="3:3" s="9" customFormat="1" x14ac:dyDescent="0.4">
      <c r="C148" s="48"/>
    </row>
    <row r="149" spans="3:3" s="9" customFormat="1" x14ac:dyDescent="0.4">
      <c r="C149" s="48"/>
    </row>
    <row r="150" spans="3:3" s="9" customFormat="1" x14ac:dyDescent="0.4">
      <c r="C150" s="48"/>
    </row>
    <row r="151" spans="3:3" s="9" customFormat="1" x14ac:dyDescent="0.4">
      <c r="C151" s="48"/>
    </row>
    <row r="152" spans="3:3" s="9" customFormat="1" x14ac:dyDescent="0.4">
      <c r="C152" s="48"/>
    </row>
    <row r="153" spans="3:3" s="9" customFormat="1" x14ac:dyDescent="0.4">
      <c r="C153" s="48"/>
    </row>
    <row r="154" spans="3:3" s="9" customFormat="1" x14ac:dyDescent="0.4">
      <c r="C154" s="48"/>
    </row>
    <row r="155" spans="3:3" s="9" customFormat="1" x14ac:dyDescent="0.4">
      <c r="C155" s="48"/>
    </row>
  </sheetData>
  <mergeCells count="4">
    <mergeCell ref="A10:C10"/>
    <mergeCell ref="A3:C3"/>
    <mergeCell ref="A6:C6"/>
    <mergeCell ref="A63:C63"/>
  </mergeCells>
  <phoneticPr fontId="2" type="noConversion"/>
  <printOptions horizontalCentered="1"/>
  <pageMargins left="0.15748031496062992" right="0.15748031496062992" top="0.15748031496062992" bottom="0.15748031496062992" header="0" footer="0"/>
  <pageSetup paperSize="9" scale="67" fitToHeight="2" orientation="portrait" r:id="rId1"/>
  <headerFooter alignWithMargins="0">
    <oddFooter>&amp;L&amp;"Arial,Negrita"&amp;8Presupuestos de sociedades públicas 2021</oddFooter>
  </headerFooter>
  <ignoredErrors>
    <ignoredError sqref="A54 A34:A36 A19" numberStoredAsText="1"/>
    <ignoredError sqref="C11:C61" unlockedFormula="1"/>
  </ignoredError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RowHeight="12.7" x14ac:dyDescent="0.4"/>
  <sheetData/>
  <phoneticPr fontId="20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4</vt:i4>
      </vt:variant>
    </vt:vector>
  </HeadingPairs>
  <TitlesOfParts>
    <vt:vector size="7" baseType="lpstr">
      <vt:lpstr>Balanc</vt:lpstr>
      <vt:lpstr>Pyg</vt:lpstr>
      <vt:lpstr>Hoja1</vt:lpstr>
      <vt:lpstr>Balanc!Área_de_impresión</vt:lpstr>
      <vt:lpstr>Pyg!Área_de_impresión</vt:lpstr>
      <vt:lpstr>Balanc!Títulos_a_imprimir</vt:lpstr>
      <vt:lpstr>Pyg!Títulos_a_imprimir</vt:lpstr>
    </vt:vector>
  </TitlesOfParts>
  <Company>IGAE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dg040091</dc:creator>
  <cp:lastModifiedBy>Silvia Urdánoz</cp:lastModifiedBy>
  <cp:lastPrinted>2020-08-31T08:50:28Z</cp:lastPrinted>
  <dcterms:created xsi:type="dcterms:W3CDTF">2008-01-22T16:19:26Z</dcterms:created>
  <dcterms:modified xsi:type="dcterms:W3CDTF">2023-01-08T11:09:51Z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NewReviewCycle">
    <vt:lpwstr/>
  </property>
</Properties>
</file>