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Nicdo\Administracion\#ADMON - GENERAL\TRANSPARENCIA\2026_info web\"/>
    </mc:Choice>
  </mc:AlternateContent>
  <xr:revisionPtr revIDLastSave="0" documentId="13_ncr:1_{EA8C3219-59B6-43F0-BB36-5F6972ADFB5C}" xr6:coauthVersionLast="47" xr6:coauthVersionMax="47" xr10:uidLastSave="{00000000-0000-0000-0000-000000000000}"/>
  <bookViews>
    <workbookView xWindow="-103" yWindow="-103" windowWidth="22149" windowHeight="12549" tabRatio="871" xr2:uid="{00000000-000D-0000-FFFF-FFFF00000000}"/>
  </bookViews>
  <sheets>
    <sheet name="Balanc" sheetId="30" r:id="rId1"/>
    <sheet name="Pyg" sheetId="25" r:id="rId2"/>
    <sheet name="Hoja1" sheetId="29" state="hidden" r:id="rId3"/>
  </sheets>
  <definedNames>
    <definedName name="_xlnm.Print_Area" localSheetId="0">Balanc!$A$1:$C$61</definedName>
    <definedName name="_xlnm.Print_Area" localSheetId="1">Pyg!$A$1:$C$61</definedName>
    <definedName name="_xlnm.Print_Titles" localSheetId="0">Balanc!$3:$9</definedName>
    <definedName name="_xlnm.Print_Titles" localSheetId="1">Pyg!$3:$9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30" l="1"/>
  <c r="C24" i="30"/>
  <c r="A3" i="25" l="1"/>
  <c r="C51" i="25" l="1"/>
  <c r="C48" i="25"/>
  <c r="C44" i="25"/>
  <c r="C43" i="25" s="1"/>
  <c r="C39" i="25"/>
  <c r="C33" i="25"/>
  <c r="C28" i="25"/>
  <c r="C24" i="25"/>
  <c r="C21" i="25"/>
  <c r="C16" i="25"/>
  <c r="C11" i="25"/>
  <c r="C120" i="30"/>
  <c r="C109" i="30"/>
  <c r="C98" i="30"/>
  <c r="C93" i="30"/>
  <c r="C92" i="30"/>
  <c r="C87" i="30"/>
  <c r="C77" i="30"/>
  <c r="C76" i="30" s="1"/>
  <c r="C70" i="30"/>
  <c r="C63" i="30"/>
  <c r="C57" i="30"/>
  <c r="C49" i="30"/>
  <c r="C42" i="30"/>
  <c r="C33" i="30"/>
  <c r="C27" i="30"/>
  <c r="C20" i="30"/>
  <c r="C13" i="30"/>
  <c r="C107" i="30" l="1"/>
  <c r="C129" i="30" s="1"/>
  <c r="C42" i="25"/>
  <c r="C58" i="25"/>
  <c r="C40" i="30"/>
  <c r="C12" i="30"/>
  <c r="C75" i="30"/>
  <c r="C59" i="25" l="1"/>
  <c r="C61" i="25" s="1"/>
  <c r="C73" i="30"/>
  <c r="C130" i="30" s="1"/>
  <c r="C9" i="25"/>
  <c r="C8" i="25"/>
  <c r="C11" i="30" l="1"/>
</calcChain>
</file>

<file path=xl/sharedStrings.xml><?xml version="1.0" encoding="utf-8"?>
<sst xmlns="http://schemas.openxmlformats.org/spreadsheetml/2006/main" count="277" uniqueCount="253">
  <si>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</si>
  <si>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</si>
  <si>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</si>
  <si>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</si>
  <si>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</si>
  <si>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</si>
  <si>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</si>
  <si>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</si>
  <si>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</si>
  <si>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</si>
  <si>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</si>
  <si>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</si>
  <si>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</si>
  <si>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</si>
  <si>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14. Variación de valor razonable en instrumentos financiero.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</si>
  <si>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</si>
  <si>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</si>
  <si>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</si>
  <si>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</si>
  <si>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</si>
  <si>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</si>
  <si>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</si>
  <si>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</si>
  <si>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</si>
  <si>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</si>
  <si>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</si>
  <si>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</si>
  <si>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</si>
  <si>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</si>
  <si>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</si>
  <si>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</si>
  <si>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c) Trabajos realizados por otras empresas.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</si>
  <si>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</si>
  <si>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</si>
  <si>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</si>
  <si>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</si>
  <si>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</si>
  <si>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</si>
  <si>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</si>
  <si>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</si>
  <si>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</si>
  <si>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</si>
  <si>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</si>
  <si>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</si>
  <si>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</si>
  <si>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</si>
  <si>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</si>
  <si>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</si>
  <si>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</si>
  <si>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</si>
  <si>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</si>
  <si>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</si>
  <si>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</si>
  <si>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</si>
  <si>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</si>
  <si>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</si>
  <si>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</si>
  <si>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</si>
  <si>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</si>
  <si>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</si>
  <si>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</si>
  <si>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</si>
  <si>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</si>
  <si>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</si>
  <si>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</si>
  <si>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</si>
  <si>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</si>
  <si>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</si>
  <si>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</si>
  <si>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</si>
  <si>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</si>
  <si>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</si>
  <si>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</si>
  <si>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</si>
  <si>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</si>
  <si>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</si>
  <si>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</si>
  <si>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</si>
  <si>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</si>
  <si>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</si>
  <si>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</si>
  <si>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</si>
  <si>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</si>
  <si>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</si>
  <si>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</si>
  <si>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</si>
  <si>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</si>
  <si>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</si>
  <si>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</si>
  <si>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</si>
  <si>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</si>
  <si>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</si>
  <si>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</si>
  <si>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</si>
  <si>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</si>
  <si>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</si>
  <si>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</si>
  <si>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</si>
  <si>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</si>
  <si>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</si>
  <si>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</si>
  <si>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</si>
  <si>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</si>
  <si>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</si>
  <si>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</si>
  <si>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</si>
  <si>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</si>
  <si>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</si>
  <si>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</si>
  <si>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</si>
  <si>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</si>
  <si>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</si>
  <si>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</si>
  <si>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</si>
  <si>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</si>
  <si>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</si>
  <si>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</si>
  <si>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</si>
  <si>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</si>
  <si>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</si>
  <si>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</si>
  <si>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</si>
  <si>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</si>
  <si>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</si>
  <si>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200, 201, (2800), (2801), (2900) (2901)</t>
  </si>
  <si>
    <t>202, (2802),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</si>
  <si>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</si>
  <si>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</si>
  <si>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</si>
  <si>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</si>
  <si>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</si>
  <si>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</si>
  <si>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</si>
  <si>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</si>
  <si>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</si>
  <si>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</si>
  <si>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</si>
  <si>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</si>
  <si>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</si>
  <si>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</si>
  <si>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</si>
  <si>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</si>
  <si>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</si>
  <si>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</si>
  <si>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</si>
  <si>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</si>
  <si>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2403, 2404, (2493), (2494), (293)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</si>
  <si>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</si>
  <si>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</si>
  <si>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</si>
  <si>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</si>
  <si>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</si>
  <si>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2405, (2495), 250, (259)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</si>
  <si>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</si>
  <si>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</si>
  <si>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</si>
  <si>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</si>
  <si>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</si>
  <si>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</si>
  <si>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</si>
  <si>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</si>
  <si>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</si>
  <si>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</si>
  <si>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</si>
  <si>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</si>
  <si>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</si>
  <si>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</si>
  <si>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</si>
  <si>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</si>
  <si>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</si>
  <si>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</si>
  <si>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</si>
  <si>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</si>
  <si>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</si>
  <si>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</si>
  <si>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</si>
  <si>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</si>
  <si>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</si>
  <si>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</si>
  <si>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</si>
  <si>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</si>
  <si>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5303, 5304, (5393), (5394), (593)</t>
  </si>
  <si>
    <t>5323, 5324, 5343, 5344, (5953), (5954)</t>
  </si>
  <si>
    <t>5313, 5314, 5333, 5334, (5943), (5944)</t>
  </si>
  <si>
    <t>5353, 5354, 5523, 5524</t>
  </si>
  <si>
    <t>5305, 540, (5395), (549)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</si>
  <si>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</si>
  <si>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</si>
  <si>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</si>
  <si>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</si>
  <si>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</si>
  <si>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</si>
  <si>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</si>
  <si>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</si>
  <si>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</si>
  <si>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I. Activos financieros disponibles para la venta. 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</si>
  <si>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</si>
  <si>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</si>
  <si>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</si>
  <si>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</si>
  <si>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</si>
  <si>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</si>
  <si>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</si>
  <si>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</si>
  <si>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</si>
  <si>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</si>
  <si>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</si>
  <si>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</si>
  <si>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</si>
  <si>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</si>
  <si>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</si>
  <si>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</si>
  <si>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</si>
  <si>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</si>
  <si>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</si>
  <si>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</si>
  <si>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</si>
  <si>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</si>
  <si>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</si>
  <si>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</si>
  <si>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</si>
  <si>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</si>
  <si>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</si>
  <si>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</si>
  <si>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</si>
  <si>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</si>
  <si>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</si>
  <si>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</si>
  <si>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</si>
  <si>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</si>
  <si>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</si>
  <si>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</si>
  <si>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</si>
  <si>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</si>
  <si>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</si>
  <si>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</si>
  <si>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</si>
  <si>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</si>
  <si>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</si>
  <si>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</si>
  <si>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112, 113, 114, 115, 119</t>
  </si>
  <si>
    <t>(670), (671), (672), (678), 770, 771, 772 , 778</t>
  </si>
  <si>
    <t>b) Consumo de materias primas y otras materias consumibles</t>
  </si>
  <si>
    <t>d) Deterioro de mercaderías, materias primas y otros aprovisionamientos</t>
  </si>
  <si>
    <t>a) Ingresos accesorios y otros de gestión corriente</t>
  </si>
  <si>
    <t>b) Subvenciones de explotación incorporadas al resultado del ejercicio</t>
  </si>
  <si>
    <t>a) Sueldos, salarios y asimilados</t>
  </si>
  <si>
    <t>Presupuesto</t>
  </si>
  <si>
    <t>BALANCE</t>
  </si>
  <si>
    <t>ACTIVO</t>
  </si>
  <si>
    <t>PATRIMONIO NETO Y PASIVO</t>
  </si>
  <si>
    <t>BALANCE DE SITUACIÓN</t>
  </si>
  <si>
    <t>NAVARRA IMPULSA CULTURA, DEPORTE Y OCIO,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</si>
</sst>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7" fillId="0" borderId="0" xfId="0" applyFont="1"/>
    <xf numFmtId="0" fontId="13" fillId="0" borderId="0" xfId="0" applyFont="1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0" xfId="0" applyFont="1" applyFill="1"/>
    <xf numFmtId="0" fontId="13" fillId="4" borderId="0" xfId="0" applyFont="1" applyFill="1"/>
    <xf numFmtId="0" fontId="11" fillId="4" borderId="0" xfId="1" applyNumberFormat="1" applyFont="1" applyFill="1" applyBorder="1" applyAlignment="1" applyProtection="1">
      <alignment vertical="center"/>
    </xf>
    <xf numFmtId="3" fontId="9" fillId="4" borderId="0" xfId="1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/>
    <xf numFmtId="3" fontId="11" fillId="4" borderId="4" xfId="1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/>
    <xf numFmtId="3" fontId="11" fillId="4" borderId="0" xfId="1" applyNumberFormat="1" applyFont="1" applyFill="1" applyBorder="1" applyAlignment="1" applyProtection="1">
      <alignment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  <protection locked="0"/>
    </xf>
    <xf numFmtId="3" fontId="10" fillId="4" borderId="0" xfId="1" quotePrefix="1" applyNumberFormat="1" applyFont="1" applyFill="1" applyBorder="1" applyAlignment="1" applyProtection="1">
      <alignment horizontal="left" vertical="center"/>
      <protection locked="0"/>
    </xf>
    <xf numFmtId="3" fontId="11" fillId="4" borderId="5" xfId="1" applyNumberFormat="1" applyFont="1" applyFill="1" applyBorder="1" applyAlignment="1" applyProtection="1">
      <alignment horizontal="center" vertical="center"/>
      <protection locked="0"/>
    </xf>
    <xf numFmtId="3" fontId="0" fillId="4" borderId="0" xfId="0" applyNumberFormat="1" applyFill="1"/>
    <xf numFmtId="3" fontId="9" fillId="4" borderId="0" xfId="1" applyNumberFormat="1" applyFont="1" applyFill="1" applyBorder="1" applyAlignment="1" applyProtection="1">
      <alignment horizontal="left" vertical="center"/>
      <protection locked="0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3" fillId="4" borderId="7" xfId="0" applyNumberFormat="1" applyFont="1" applyFill="1" applyBorder="1" applyAlignment="1">
      <alignment horizontal="left" vertical="center" indent="1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9" xfId="0" applyNumberFormat="1" applyFont="1" applyFill="1" applyBorder="1" applyAlignment="1">
      <alignment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0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0" xfId="1" applyNumberFormat="1" applyFont="1" applyFill="1" applyBorder="1" applyAlignment="1" applyProtection="1">
      <alignment vertical="center"/>
    </xf>
    <xf numFmtId="3" fontId="9" fillId="2" borderId="11" xfId="1" applyNumberFormat="1" applyFont="1" applyFill="1" applyBorder="1" applyAlignment="1" applyProtection="1">
      <alignment vertical="center"/>
    </xf>
    <xf numFmtId="3" fontId="1" fillId="4" borderId="13" xfId="0" applyNumberFormat="1" applyFont="1" applyFill="1" applyBorder="1" applyAlignment="1" applyProtection="1">
      <alignment horizontal="center" vertical="center"/>
      <protection locked="0"/>
    </xf>
    <xf numFmtId="3" fontId="3" fillId="4" borderId="13" xfId="0" applyNumberFormat="1" applyFont="1" applyFill="1" applyBorder="1" applyAlignment="1" applyProtection="1">
      <alignment horizontal="center" vertical="center"/>
      <protection locked="0"/>
    </xf>
    <xf numFmtId="3" fontId="1" fillId="4" borderId="14" xfId="0" applyNumberFormat="1" applyFont="1" applyFill="1" applyBorder="1" applyAlignment="1" applyProtection="1">
      <alignment horizontal="center" vertical="center"/>
      <protection locked="0"/>
    </xf>
    <xf numFmtId="3" fontId="0" fillId="4" borderId="0" xfId="0" applyNumberForma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7" fillId="4" borderId="0" xfId="0" applyNumberFormat="1" applyFont="1" applyFill="1" applyAlignment="1">
      <alignment horizontal="center"/>
    </xf>
    <xf numFmtId="3" fontId="7" fillId="4" borderId="0" xfId="0" applyNumberFormat="1" applyFont="1" applyFill="1"/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7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15" xfId="0" applyNumberFormat="1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top" wrapText="1"/>
    </xf>
    <xf numFmtId="3" fontId="3" fillId="4" borderId="12" xfId="0" applyNumberFormat="1" applyFont="1" applyFill="1" applyBorder="1" applyAlignment="1">
      <alignment vertical="center"/>
    </xf>
    <xf numFmtId="3" fontId="7" fillId="4" borderId="12" xfId="0" applyNumberFormat="1" applyFont="1" applyFill="1" applyBorder="1" applyAlignment="1">
      <alignment vertical="center"/>
    </xf>
    <xf numFmtId="3" fontId="5" fillId="3" borderId="18" xfId="0" quotePrefix="1" applyNumberFormat="1" applyFont="1" applyFill="1" applyBorder="1" applyAlignment="1">
      <alignment horizontal="center" vertical="center"/>
    </xf>
    <xf numFmtId="3" fontId="1" fillId="3" borderId="19" xfId="0" quotePrefix="1" applyNumberFormat="1" applyFont="1" applyFill="1" applyBorder="1" applyAlignment="1">
      <alignment horizontal="left" vertical="center"/>
    </xf>
    <xf numFmtId="3" fontId="3" fillId="4" borderId="13" xfId="0" applyNumberFormat="1" applyFont="1" applyFill="1" applyBorder="1" applyAlignment="1" applyProtection="1">
      <alignment horizontal="center"/>
      <protection locked="0"/>
    </xf>
    <xf numFmtId="3" fontId="1" fillId="4" borderId="0" xfId="0" quotePrefix="1" applyNumberFormat="1" applyFont="1" applyFill="1" applyAlignment="1">
      <alignment horizontal="left" vertical="center"/>
    </xf>
    <xf numFmtId="3" fontId="3" fillId="4" borderId="0" xfId="0" applyNumberFormat="1" applyFont="1" applyFill="1"/>
    <xf numFmtId="3" fontId="5" fillId="3" borderId="18" xfId="0" quotePrefix="1" applyNumberFormat="1" applyFont="1" applyFill="1" applyBorder="1" applyAlignment="1">
      <alignment vertical="center"/>
    </xf>
    <xf numFmtId="3" fontId="1" fillId="3" borderId="22" xfId="0" quotePrefix="1" applyNumberFormat="1" applyFont="1" applyFill="1" applyBorder="1" applyAlignment="1">
      <alignment horizontal="left" vertical="center"/>
    </xf>
    <xf numFmtId="3" fontId="5" fillId="4" borderId="0" xfId="0" quotePrefix="1" applyNumberFormat="1" applyFont="1" applyFill="1" applyAlignment="1">
      <alignment horizontal="center" vertical="center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21" xfId="0" applyNumberFormat="1" applyFont="1" applyFill="1" applyBorder="1" applyAlignment="1" applyProtection="1">
      <alignment horizontal="center" vertical="center"/>
      <protection locked="0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0" fillId="4" borderId="26" xfId="0" applyNumberFormat="1" applyFill="1" applyBorder="1"/>
    <xf numFmtId="1" fontId="9" fillId="4" borderId="8" xfId="1" applyNumberFormat="1" applyFont="1" applyFill="1" applyBorder="1" applyAlignment="1" applyProtection="1">
      <alignment horizontal="center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/>
    </xf>
    <xf numFmtId="3" fontId="1" fillId="3" borderId="28" xfId="0" applyNumberFormat="1" applyFont="1" applyFill="1" applyBorder="1" applyAlignment="1" applyProtection="1">
      <alignment horizontal="center" vertical="center"/>
      <protection locked="0"/>
    </xf>
    <xf numFmtId="3" fontId="1" fillId="4" borderId="29" xfId="0" applyNumberFormat="1" applyFont="1" applyFill="1" applyBorder="1" applyAlignment="1" applyProtection="1">
      <alignment horizontal="center" vertical="center"/>
      <protection locked="0"/>
    </xf>
    <xf numFmtId="3" fontId="3" fillId="4" borderId="14" xfId="0" applyNumberFormat="1" applyFont="1" applyFill="1" applyBorder="1" applyAlignment="1" applyProtection="1">
      <alignment horizontal="center" vertical="center"/>
      <protection locked="0"/>
    </xf>
    <xf numFmtId="3" fontId="1" fillId="4" borderId="30" xfId="0" applyNumberFormat="1" applyFont="1" applyFill="1" applyBorder="1" applyAlignment="1" applyProtection="1">
      <alignment horizontal="center" vertical="center"/>
      <protection locked="0"/>
    </xf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8" fillId="5" borderId="23" xfId="0" applyNumberFormat="1" applyFont="1" applyFill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/>
    </xf>
    <xf numFmtId="3" fontId="12" fillId="4" borderId="23" xfId="1" applyNumberFormat="1" applyFont="1" applyFill="1" applyBorder="1" applyAlignment="1" applyProtection="1">
      <alignment horizontal="center" vertical="center" wrapText="1"/>
    </xf>
    <xf numFmtId="3" fontId="12" fillId="4" borderId="24" xfId="1" quotePrefix="1" applyNumberFormat="1" applyFont="1" applyFill="1" applyBorder="1" applyAlignment="1" applyProtection="1">
      <alignment horizontal="center" vertical="center" wrapText="1"/>
    </xf>
    <xf numFmtId="3" fontId="12" fillId="4" borderId="25" xfId="1" quotePrefix="1" applyNumberFormat="1" applyFont="1" applyFill="1" applyBorder="1" applyAlignment="1" applyProtection="1">
      <alignment horizontal="center" vertical="center" wrapText="1"/>
    </xf>
    <xf numFmtId="3" fontId="19" fillId="4" borderId="0" xfId="1" applyNumberFormat="1" applyFont="1" applyFill="1" applyBorder="1" applyAlignment="1" applyProtection="1">
      <alignment horizontal="center" vertical="center" wrapText="1"/>
      <protection locked="0"/>
    </xf>
    <xf numFmtId="3" fontId="8" fillId="5" borderId="23" xfId="0" applyNumberFormat="1" applyFont="1" applyFill="1" applyBorder="1" applyAlignment="1">
      <alignment horizontal="left" vertical="center"/>
    </xf>
    <xf numFmtId="3" fontId="8" fillId="5" borderId="24" xfId="0" applyNumberFormat="1" applyFont="1" applyFill="1" applyBorder="1" applyAlignment="1">
      <alignment horizontal="left" vertical="center"/>
    </xf>
    <xf numFmtId="3" fontId="8" fillId="5" borderId="25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left" wrapText="1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7"/>
  <sheetViews>
    <sheetView tabSelected="1" zoomScaleNormal="100" zoomScaleSheetLayoutView="100" workbookViewId="0">
      <selection activeCell="C129" sqref="C129"/>
    </sheetView>
  </sheetViews>
  <sheetFormatPr baseColWidth="10" defaultRowHeight="12.45" x14ac:dyDescent="0.3"/>
  <cols>
    <col min="1" max="1" width="30.69140625" customWidth="1"/>
    <col min="2" max="2" width="68" customWidth="1"/>
    <col min="3" max="3" width="14.69140625" style="47" customWidth="1"/>
    <col min="4" max="4" width="1.84375" style="9" customWidth="1"/>
    <col min="5" max="16" width="11.4609375" style="9"/>
  </cols>
  <sheetData>
    <row r="1" spans="1:16" x14ac:dyDescent="0.3">
      <c r="A1" s="50"/>
      <c r="B1" s="50"/>
      <c r="C1" s="51"/>
    </row>
    <row r="2" spans="1:16" ht="12.9" thickBot="1" x14ac:dyDescent="0.35">
      <c r="A2" s="10"/>
      <c r="B2" s="10"/>
      <c r="C2" s="48"/>
    </row>
    <row r="3" spans="1:16" s="3" customFormat="1" ht="18.75" customHeight="1" thickBot="1" x14ac:dyDescent="0.45">
      <c r="A3" s="85" t="s">
        <v>252</v>
      </c>
      <c r="B3" s="86"/>
      <c r="C3" s="87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2" customFormat="1" ht="10.3" x14ac:dyDescent="0.25">
      <c r="A4" s="10"/>
      <c r="B4" s="10"/>
      <c r="C4" s="4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3">
      <c r="A5" s="50"/>
      <c r="B5" s="12"/>
      <c r="C5" s="52"/>
    </row>
    <row r="6" spans="1:16" ht="15.45" x14ac:dyDescent="0.3">
      <c r="A6" s="88" t="s">
        <v>251</v>
      </c>
      <c r="B6" s="88"/>
      <c r="C6" s="88"/>
    </row>
    <row r="7" spans="1:16" ht="17.600000000000001" x14ac:dyDescent="0.3">
      <c r="A7" s="53"/>
      <c r="B7" s="53"/>
      <c r="C7" s="54"/>
    </row>
    <row r="8" spans="1:16" x14ac:dyDescent="0.3">
      <c r="A8" s="55" t="s">
        <v>226</v>
      </c>
      <c r="B8" s="56"/>
      <c r="C8" s="57" t="s">
        <v>247</v>
      </c>
    </row>
    <row r="9" spans="1:16" ht="18" customHeight="1" thickBot="1" x14ac:dyDescent="0.35">
      <c r="A9" s="9"/>
      <c r="B9" s="56"/>
      <c r="C9" s="74">
        <v>2026</v>
      </c>
    </row>
    <row r="10" spans="1:16" s="1" customFormat="1" ht="15.9" thickBot="1" x14ac:dyDescent="0.35">
      <c r="A10" s="82" t="s">
        <v>248</v>
      </c>
      <c r="B10" s="83"/>
      <c r="C10" s="8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1" customFormat="1" ht="15.9" thickBot="1" x14ac:dyDescent="0.35">
      <c r="A11" s="82" t="s">
        <v>249</v>
      </c>
      <c r="B11" s="83" t="s">
        <v>1</v>
      </c>
      <c r="C11" s="84">
        <f>C12+C13</f>
        <v>29943315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" customFormat="1" x14ac:dyDescent="0.3">
      <c r="A12" s="7" t="s">
        <v>40</v>
      </c>
      <c r="B12" s="31" t="s">
        <v>55</v>
      </c>
      <c r="C12" s="76">
        <f>C13+C20+C24+C27+C33+C39</f>
        <v>29749714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1" customFormat="1" x14ac:dyDescent="0.3">
      <c r="A13" s="15"/>
      <c r="B13" s="32" t="s">
        <v>56</v>
      </c>
      <c r="C13" s="42">
        <f>C14+C15+C16+C17+C18+C19</f>
        <v>193601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1" customFormat="1" x14ac:dyDescent="0.3">
      <c r="A14" s="22" t="s">
        <v>124</v>
      </c>
      <c r="B14" s="33" t="s">
        <v>135</v>
      </c>
      <c r="C14" s="4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s="1" customFormat="1" x14ac:dyDescent="0.3">
      <c r="A15" s="22" t="s">
        <v>125</v>
      </c>
      <c r="B15" s="33" t="s">
        <v>136</v>
      </c>
      <c r="C15" s="4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" customFormat="1" x14ac:dyDescent="0.3">
      <c r="A16" s="22" t="s">
        <v>126</v>
      </c>
      <c r="B16" s="33" t="s">
        <v>137</v>
      </c>
      <c r="C16" s="43">
        <v>1597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" customFormat="1" x14ac:dyDescent="0.3">
      <c r="A17" s="22">
        <v>204</v>
      </c>
      <c r="B17" s="33" t="s">
        <v>138</v>
      </c>
      <c r="C17" s="4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1" customFormat="1" x14ac:dyDescent="0.3">
      <c r="A18" s="17" t="s">
        <v>100</v>
      </c>
      <c r="B18" s="33" t="s">
        <v>140</v>
      </c>
      <c r="C18" s="43">
        <v>192004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1" customFormat="1" x14ac:dyDescent="0.3">
      <c r="A19" s="17" t="s">
        <v>127</v>
      </c>
      <c r="B19" s="33" t="s">
        <v>139</v>
      </c>
      <c r="C19" s="4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1" customFormat="1" x14ac:dyDescent="0.3">
      <c r="A20" s="18"/>
      <c r="B20" s="32" t="s">
        <v>57</v>
      </c>
      <c r="C20" s="42">
        <f>+C21+C22+C23</f>
        <v>29405992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1" customFormat="1" x14ac:dyDescent="0.3">
      <c r="A21" s="17" t="s">
        <v>128</v>
      </c>
      <c r="B21" s="33" t="s">
        <v>141</v>
      </c>
      <c r="C21" s="43">
        <v>19400255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1" customFormat="1" ht="30.9" x14ac:dyDescent="0.3">
      <c r="A22" s="23" t="s">
        <v>129</v>
      </c>
      <c r="B22" s="33" t="s">
        <v>142</v>
      </c>
      <c r="C22" s="43">
        <v>10005737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1" customFormat="1" x14ac:dyDescent="0.3">
      <c r="A23" s="17">
        <v>23</v>
      </c>
      <c r="B23" s="33" t="s">
        <v>143</v>
      </c>
      <c r="C23" s="4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1" customFormat="1" x14ac:dyDescent="0.3">
      <c r="A24" s="20"/>
      <c r="B24" s="34" t="s">
        <v>58</v>
      </c>
      <c r="C24" s="42">
        <f>C25+C26</f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1" customFormat="1" x14ac:dyDescent="0.3">
      <c r="A25" s="16" t="s">
        <v>101</v>
      </c>
      <c r="B25" s="33" t="s">
        <v>144</v>
      </c>
      <c r="C25" s="4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1" customFormat="1" x14ac:dyDescent="0.3">
      <c r="A26" s="17" t="s">
        <v>102</v>
      </c>
      <c r="B26" s="33" t="s">
        <v>145</v>
      </c>
      <c r="C26" s="4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1" customFormat="1" x14ac:dyDescent="0.3">
      <c r="A27" s="19"/>
      <c r="B27" s="32" t="s">
        <v>59</v>
      </c>
      <c r="C27" s="42">
        <f>C28+C29+C30+C31+C32</f>
        <v>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" customFormat="1" x14ac:dyDescent="0.3">
      <c r="A28" s="17" t="s">
        <v>146</v>
      </c>
      <c r="B28" s="33" t="s">
        <v>130</v>
      </c>
      <c r="C28" s="43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1" customFormat="1" x14ac:dyDescent="0.3">
      <c r="A29" s="17" t="s">
        <v>147</v>
      </c>
      <c r="B29" s="33" t="s">
        <v>131</v>
      </c>
      <c r="C29" s="43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1" customFormat="1" x14ac:dyDescent="0.3">
      <c r="A30" s="17" t="s">
        <v>148</v>
      </c>
      <c r="B30" s="33" t="s">
        <v>132</v>
      </c>
      <c r="C30" s="4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1" customFormat="1" x14ac:dyDescent="0.3">
      <c r="A31" s="17"/>
      <c r="B31" s="33" t="s">
        <v>133</v>
      </c>
      <c r="C31" s="4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1" customFormat="1" x14ac:dyDescent="0.3">
      <c r="A32" s="59"/>
      <c r="B32" s="33" t="s">
        <v>134</v>
      </c>
      <c r="C32" s="4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" customFormat="1" x14ac:dyDescent="0.3">
      <c r="A33" s="19"/>
      <c r="B33" s="32" t="s">
        <v>149</v>
      </c>
      <c r="C33" s="42">
        <f>C34+C35+C36+C37+C38</f>
        <v>150120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" customFormat="1" x14ac:dyDescent="0.3">
      <c r="A34" s="17" t="s">
        <v>152</v>
      </c>
      <c r="B34" s="33" t="s">
        <v>130</v>
      </c>
      <c r="C34" s="43">
        <v>120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" customFormat="1" x14ac:dyDescent="0.3">
      <c r="A35" s="17" t="s">
        <v>153</v>
      </c>
      <c r="B35" s="33" t="s">
        <v>150</v>
      </c>
      <c r="C35" s="4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" customFormat="1" x14ac:dyDescent="0.3">
      <c r="A36" s="17" t="s">
        <v>154</v>
      </c>
      <c r="B36" s="33" t="s">
        <v>151</v>
      </c>
      <c r="C36" s="4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" customFormat="1" x14ac:dyDescent="0.3">
      <c r="A37" s="17">
        <v>255</v>
      </c>
      <c r="B37" s="33" t="s">
        <v>133</v>
      </c>
      <c r="C37" s="43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" customFormat="1" x14ac:dyDescent="0.3">
      <c r="A38" s="17" t="s">
        <v>155</v>
      </c>
      <c r="B38" s="33" t="s">
        <v>134</v>
      </c>
      <c r="C38" s="43">
        <v>150000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" customFormat="1" x14ac:dyDescent="0.3">
      <c r="A39" s="18">
        <v>474</v>
      </c>
      <c r="B39" s="35" t="s">
        <v>60</v>
      </c>
      <c r="C39" s="4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" customFormat="1" x14ac:dyDescent="0.3">
      <c r="A40" s="8"/>
      <c r="B40" s="36" t="s">
        <v>61</v>
      </c>
      <c r="C40" s="72">
        <f>C41+C42+C49+C57+C63+C69+C70</f>
        <v>10475284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" customFormat="1" x14ac:dyDescent="0.3">
      <c r="A41" s="17" t="s">
        <v>156</v>
      </c>
      <c r="B41" s="32" t="s">
        <v>62</v>
      </c>
      <c r="C41" s="42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" customFormat="1" x14ac:dyDescent="0.3">
      <c r="A42" s="18"/>
      <c r="B42" s="32" t="s">
        <v>63</v>
      </c>
      <c r="C42" s="42">
        <f>C43+C44+C45+C46+C47+C48</f>
        <v>6475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" customFormat="1" x14ac:dyDescent="0.3">
      <c r="A43" s="17" t="s">
        <v>163</v>
      </c>
      <c r="B43" s="33" t="s">
        <v>157</v>
      </c>
      <c r="C43" s="43">
        <v>6475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" customFormat="1" x14ac:dyDescent="0.3">
      <c r="A44" s="17" t="s">
        <v>164</v>
      </c>
      <c r="B44" s="33" t="s">
        <v>158</v>
      </c>
      <c r="C44" s="43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" customFormat="1" x14ac:dyDescent="0.3">
      <c r="A45" s="17" t="s">
        <v>165</v>
      </c>
      <c r="B45" s="33" t="s">
        <v>159</v>
      </c>
      <c r="C45" s="4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" customFormat="1" x14ac:dyDescent="0.3">
      <c r="A46" s="17" t="s">
        <v>166</v>
      </c>
      <c r="B46" s="33" t="s">
        <v>160</v>
      </c>
      <c r="C46" s="4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" customFormat="1" x14ac:dyDescent="0.3">
      <c r="A47" s="17" t="s">
        <v>167</v>
      </c>
      <c r="B47" s="33" t="s">
        <v>161</v>
      </c>
      <c r="C47" s="4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" customFormat="1" x14ac:dyDescent="0.3">
      <c r="A48" s="17">
        <v>407</v>
      </c>
      <c r="B48" s="33" t="s">
        <v>162</v>
      </c>
      <c r="C48" s="43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" customFormat="1" x14ac:dyDescent="0.3">
      <c r="A49" s="18"/>
      <c r="B49" s="32" t="s">
        <v>64</v>
      </c>
      <c r="C49" s="42">
        <f>C50+C51+C52+C53+C54+C55+C56</f>
        <v>6433334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1" customFormat="1" x14ac:dyDescent="0.3">
      <c r="A50" s="23" t="s">
        <v>175</v>
      </c>
      <c r="B50" s="33" t="s">
        <v>168</v>
      </c>
      <c r="C50" s="43">
        <v>6233334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1" customFormat="1" x14ac:dyDescent="0.3">
      <c r="A51" s="17" t="s">
        <v>176</v>
      </c>
      <c r="B51" s="33" t="s">
        <v>169</v>
      </c>
      <c r="C51" s="43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" customFormat="1" x14ac:dyDescent="0.3">
      <c r="A52" s="17" t="s">
        <v>177</v>
      </c>
      <c r="B52" s="33" t="s">
        <v>170</v>
      </c>
      <c r="C52" s="4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" customFormat="1" x14ac:dyDescent="0.3">
      <c r="A53" s="17" t="s">
        <v>178</v>
      </c>
      <c r="B53" s="33" t="s">
        <v>171</v>
      </c>
      <c r="C53" s="4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1" customFormat="1" x14ac:dyDescent="0.3">
      <c r="A54" s="17">
        <v>4709</v>
      </c>
      <c r="B54" s="33" t="s">
        <v>172</v>
      </c>
      <c r="C54" s="4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" customFormat="1" x14ac:dyDescent="0.3">
      <c r="A55" s="17" t="s">
        <v>179</v>
      </c>
      <c r="B55" s="33" t="s">
        <v>173</v>
      </c>
      <c r="C55" s="43">
        <v>200000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" customFormat="1" x14ac:dyDescent="0.3">
      <c r="A56" s="17">
        <v>5580</v>
      </c>
      <c r="B56" s="33" t="s">
        <v>174</v>
      </c>
      <c r="C56" s="4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" customFormat="1" x14ac:dyDescent="0.3">
      <c r="A57" s="17"/>
      <c r="B57" s="32" t="s">
        <v>65</v>
      </c>
      <c r="C57" s="42">
        <f>C58+C59+C60+C61+C62</f>
        <v>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" customFormat="1" x14ac:dyDescent="0.3">
      <c r="A58" s="17" t="s">
        <v>181</v>
      </c>
      <c r="B58" s="33" t="s">
        <v>130</v>
      </c>
      <c r="C58" s="43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" customFormat="1" x14ac:dyDescent="0.3">
      <c r="A59" s="17" t="s">
        <v>182</v>
      </c>
      <c r="B59" s="33" t="s">
        <v>180</v>
      </c>
      <c r="C59" s="4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1" customFormat="1" x14ac:dyDescent="0.3">
      <c r="A60" s="17" t="s">
        <v>183</v>
      </c>
      <c r="B60" s="33" t="s">
        <v>132</v>
      </c>
      <c r="C60" s="4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1" customFormat="1" x14ac:dyDescent="0.3">
      <c r="A61" s="17"/>
      <c r="B61" s="33" t="s">
        <v>133</v>
      </c>
      <c r="C61" s="43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9" customFormat="1" x14ac:dyDescent="0.3">
      <c r="A62" s="17" t="s">
        <v>184</v>
      </c>
      <c r="B62" s="33" t="s">
        <v>134</v>
      </c>
      <c r="C62" s="43"/>
      <c r="D62" s="14"/>
      <c r="E62" s="14"/>
    </row>
    <row r="63" spans="1:16" s="14" customFormat="1" x14ac:dyDescent="0.3">
      <c r="A63" s="19"/>
      <c r="B63" s="32" t="s">
        <v>0</v>
      </c>
      <c r="C63" s="42">
        <f>C64+C65+C66+C67+C68</f>
        <v>3400000</v>
      </c>
    </row>
    <row r="64" spans="1:16" s="14" customFormat="1" x14ac:dyDescent="0.3">
      <c r="A64" s="17" t="s">
        <v>185</v>
      </c>
      <c r="B64" s="33" t="s">
        <v>130</v>
      </c>
      <c r="C64" s="43"/>
    </row>
    <row r="65" spans="1:3" s="14" customFormat="1" x14ac:dyDescent="0.3">
      <c r="A65" s="17" t="s">
        <v>186</v>
      </c>
      <c r="B65" s="33" t="s">
        <v>180</v>
      </c>
      <c r="C65" s="43"/>
    </row>
    <row r="66" spans="1:3" s="14" customFormat="1" x14ac:dyDescent="0.3">
      <c r="A66" s="17" t="s">
        <v>187</v>
      </c>
      <c r="B66" s="33" t="s">
        <v>132</v>
      </c>
      <c r="C66" s="43"/>
    </row>
    <row r="67" spans="1:3" s="14" customFormat="1" x14ac:dyDescent="0.3">
      <c r="A67" s="17" t="s">
        <v>188</v>
      </c>
      <c r="B67" s="33" t="s">
        <v>133</v>
      </c>
      <c r="C67" s="43"/>
    </row>
    <row r="68" spans="1:3" s="14" customFormat="1" x14ac:dyDescent="0.3">
      <c r="A68" s="17" t="s">
        <v>189</v>
      </c>
      <c r="B68" s="33" t="s">
        <v>134</v>
      </c>
      <c r="C68" s="43">
        <v>3400000</v>
      </c>
    </row>
    <row r="69" spans="1:3" s="14" customFormat="1" x14ac:dyDescent="0.3">
      <c r="A69" s="17" t="s">
        <v>76</v>
      </c>
      <c r="B69" s="32" t="s">
        <v>54</v>
      </c>
      <c r="C69" s="42">
        <v>100000</v>
      </c>
    </row>
    <row r="70" spans="1:3" s="14" customFormat="1" x14ac:dyDescent="0.3">
      <c r="A70" s="17"/>
      <c r="B70" s="32" t="s">
        <v>66</v>
      </c>
      <c r="C70" s="42">
        <f>C71+C72</f>
        <v>535475</v>
      </c>
    </row>
    <row r="71" spans="1:3" s="14" customFormat="1" x14ac:dyDescent="0.3">
      <c r="A71" s="17" t="s">
        <v>190</v>
      </c>
      <c r="B71" s="33" t="s">
        <v>191</v>
      </c>
      <c r="C71" s="43">
        <v>535475</v>
      </c>
    </row>
    <row r="72" spans="1:3" s="14" customFormat="1" x14ac:dyDescent="0.3">
      <c r="A72" s="17">
        <v>576</v>
      </c>
      <c r="B72" s="33" t="s">
        <v>192</v>
      </c>
      <c r="C72" s="43"/>
    </row>
    <row r="73" spans="1:3" s="14" customFormat="1" ht="12.9" thickBot="1" x14ac:dyDescent="0.35">
      <c r="A73" s="67"/>
      <c r="B73" s="68" t="s">
        <v>21</v>
      </c>
      <c r="C73" s="77">
        <f>C12+C40</f>
        <v>40224998</v>
      </c>
    </row>
    <row r="74" spans="1:3" s="14" customFormat="1" ht="15.9" thickBot="1" x14ac:dyDescent="0.35">
      <c r="A74" s="82" t="s">
        <v>248</v>
      </c>
      <c r="B74" s="83"/>
      <c r="C74" s="84"/>
    </row>
    <row r="75" spans="1:3" s="14" customFormat="1" ht="15.9" thickBot="1" x14ac:dyDescent="0.35">
      <c r="A75" s="82" t="s">
        <v>250</v>
      </c>
      <c r="B75" s="83" t="s">
        <v>1</v>
      </c>
      <c r="C75" s="84">
        <f>C76+C77</f>
        <v>65022694</v>
      </c>
    </row>
    <row r="76" spans="1:3" s="14" customFormat="1" ht="30.75" customHeight="1" x14ac:dyDescent="0.3">
      <c r="A76" s="7"/>
      <c r="B76" s="31" t="s">
        <v>67</v>
      </c>
      <c r="C76" s="58">
        <f>C77+C87+C91</f>
        <v>33396598</v>
      </c>
    </row>
    <row r="77" spans="1:3" s="9" customFormat="1" x14ac:dyDescent="0.3">
      <c r="A77" s="60"/>
      <c r="B77" s="37" t="s">
        <v>194</v>
      </c>
      <c r="C77" s="78">
        <f>C78+C79+C80+C81+C82+C83+C84+C85+C86</f>
        <v>31626096</v>
      </c>
    </row>
    <row r="78" spans="1:3" s="9" customFormat="1" x14ac:dyDescent="0.3">
      <c r="A78" s="18" t="s">
        <v>193</v>
      </c>
      <c r="B78" s="32" t="s">
        <v>22</v>
      </c>
      <c r="C78" s="42">
        <v>16526083</v>
      </c>
    </row>
    <row r="79" spans="1:3" s="9" customFormat="1" x14ac:dyDescent="0.3">
      <c r="A79" s="18">
        <v>110</v>
      </c>
      <c r="B79" s="32" t="s">
        <v>23</v>
      </c>
      <c r="C79" s="42">
        <v>0</v>
      </c>
    </row>
    <row r="80" spans="1:3" s="9" customFormat="1" x14ac:dyDescent="0.3">
      <c r="A80" s="18" t="s">
        <v>240</v>
      </c>
      <c r="B80" s="32" t="s">
        <v>24</v>
      </c>
      <c r="C80" s="42">
        <v>66100417</v>
      </c>
    </row>
    <row r="81" spans="1:3" s="9" customFormat="1" x14ac:dyDescent="0.3">
      <c r="A81" s="18" t="s">
        <v>77</v>
      </c>
      <c r="B81" s="32" t="s">
        <v>25</v>
      </c>
      <c r="C81" s="42">
        <v>0</v>
      </c>
    </row>
    <row r="82" spans="1:3" s="9" customFormat="1" x14ac:dyDescent="0.3">
      <c r="A82" s="18" t="s">
        <v>78</v>
      </c>
      <c r="B82" s="32" t="s">
        <v>26</v>
      </c>
      <c r="C82" s="42">
        <v>-114741870</v>
      </c>
    </row>
    <row r="83" spans="1:3" s="9" customFormat="1" x14ac:dyDescent="0.3">
      <c r="A83" s="18">
        <v>118</v>
      </c>
      <c r="B83" s="32" t="s">
        <v>44</v>
      </c>
      <c r="C83" s="42">
        <v>67450362</v>
      </c>
    </row>
    <row r="84" spans="1:3" s="9" customFormat="1" x14ac:dyDescent="0.3">
      <c r="A84" s="18">
        <v>129</v>
      </c>
      <c r="B84" s="32" t="s">
        <v>45</v>
      </c>
      <c r="C84" s="42">
        <v>-3708896</v>
      </c>
    </row>
    <row r="85" spans="1:3" s="9" customFormat="1" x14ac:dyDescent="0.3">
      <c r="A85" s="20" t="s">
        <v>79</v>
      </c>
      <c r="B85" s="32" t="s">
        <v>46</v>
      </c>
      <c r="C85" s="42"/>
    </row>
    <row r="86" spans="1:3" s="9" customFormat="1" x14ac:dyDescent="0.3">
      <c r="A86" s="18">
        <v>111</v>
      </c>
      <c r="B86" s="32" t="s">
        <v>47</v>
      </c>
      <c r="C86" s="42"/>
    </row>
    <row r="87" spans="1:3" s="9" customFormat="1" x14ac:dyDescent="0.3">
      <c r="A87" s="18" t="s">
        <v>80</v>
      </c>
      <c r="B87" s="37" t="s">
        <v>73</v>
      </c>
      <c r="C87" s="42">
        <f>C88+C89+C90</f>
        <v>0</v>
      </c>
    </row>
    <row r="88" spans="1:3" s="9" customFormat="1" x14ac:dyDescent="0.3">
      <c r="A88" s="17">
        <v>133</v>
      </c>
      <c r="B88" s="33" t="s">
        <v>195</v>
      </c>
      <c r="C88" s="43"/>
    </row>
    <row r="89" spans="1:3" s="9" customFormat="1" x14ac:dyDescent="0.3">
      <c r="A89" s="17">
        <v>1340</v>
      </c>
      <c r="B89" s="33" t="s">
        <v>196</v>
      </c>
      <c r="C89" s="43"/>
    </row>
    <row r="90" spans="1:3" s="9" customFormat="1" x14ac:dyDescent="0.3">
      <c r="A90" s="17">
        <v>137</v>
      </c>
      <c r="B90" s="33" t="s">
        <v>197</v>
      </c>
      <c r="C90" s="43"/>
    </row>
    <row r="91" spans="1:3" s="9" customFormat="1" x14ac:dyDescent="0.3">
      <c r="A91" s="18" t="s">
        <v>81</v>
      </c>
      <c r="B91" s="37" t="s">
        <v>72</v>
      </c>
      <c r="C91" s="44">
        <v>1770502</v>
      </c>
    </row>
    <row r="92" spans="1:3" s="9" customFormat="1" x14ac:dyDescent="0.3">
      <c r="A92" s="8"/>
      <c r="B92" s="38" t="s">
        <v>68</v>
      </c>
      <c r="C92" s="70">
        <f>C93+C98+C104+C105+C106</f>
        <v>8400</v>
      </c>
    </row>
    <row r="93" spans="1:3" s="9" customFormat="1" x14ac:dyDescent="0.3">
      <c r="A93" s="18"/>
      <c r="B93" s="32" t="s">
        <v>74</v>
      </c>
      <c r="C93" s="42">
        <f>C94+C95+C96+C97</f>
        <v>0</v>
      </c>
    </row>
    <row r="94" spans="1:3" s="9" customFormat="1" x14ac:dyDescent="0.3">
      <c r="A94" s="18">
        <v>140</v>
      </c>
      <c r="B94" s="33" t="s">
        <v>198</v>
      </c>
      <c r="C94" s="43"/>
    </row>
    <row r="95" spans="1:3" s="9" customFormat="1" x14ac:dyDescent="0.3">
      <c r="A95" s="18">
        <v>145</v>
      </c>
      <c r="B95" s="33" t="s">
        <v>199</v>
      </c>
      <c r="C95" s="43"/>
    </row>
    <row r="96" spans="1:3" s="9" customFormat="1" x14ac:dyDescent="0.3">
      <c r="A96" s="18">
        <v>146</v>
      </c>
      <c r="B96" s="33" t="s">
        <v>200</v>
      </c>
      <c r="C96" s="43"/>
    </row>
    <row r="97" spans="1:3" s="9" customFormat="1" x14ac:dyDescent="0.3">
      <c r="A97" s="18" t="s">
        <v>201</v>
      </c>
      <c r="B97" s="33" t="s">
        <v>202</v>
      </c>
      <c r="C97" s="43"/>
    </row>
    <row r="98" spans="1:3" s="9" customFormat="1" x14ac:dyDescent="0.3">
      <c r="A98" s="18"/>
      <c r="B98" s="32" t="s">
        <v>48</v>
      </c>
      <c r="C98" s="42">
        <f>C99+C100+C101+C102+C103</f>
        <v>8400</v>
      </c>
    </row>
    <row r="99" spans="1:3" s="9" customFormat="1" x14ac:dyDescent="0.3">
      <c r="A99" s="18" t="s">
        <v>103</v>
      </c>
      <c r="B99" s="33" t="s">
        <v>203</v>
      </c>
      <c r="C99" s="43"/>
    </row>
    <row r="100" spans="1:3" s="9" customFormat="1" x14ac:dyDescent="0.3">
      <c r="A100" s="18" t="s">
        <v>204</v>
      </c>
      <c r="B100" s="33" t="s">
        <v>205</v>
      </c>
      <c r="C100" s="43"/>
    </row>
    <row r="101" spans="1:3" s="9" customFormat="1" x14ac:dyDescent="0.3">
      <c r="A101" s="18" t="s">
        <v>82</v>
      </c>
      <c r="B101" s="33" t="s">
        <v>206</v>
      </c>
      <c r="C101" s="43"/>
    </row>
    <row r="102" spans="1:3" s="9" customFormat="1" x14ac:dyDescent="0.3">
      <c r="A102" s="18">
        <v>176</v>
      </c>
      <c r="B102" s="33" t="s">
        <v>133</v>
      </c>
      <c r="C102" s="43"/>
    </row>
    <row r="103" spans="1:3" s="9" customFormat="1" ht="20.6" x14ac:dyDescent="0.3">
      <c r="A103" s="21" t="s">
        <v>207</v>
      </c>
      <c r="B103" s="33" t="s">
        <v>208</v>
      </c>
      <c r="C103" s="43">
        <v>8400</v>
      </c>
    </row>
    <row r="104" spans="1:3" s="9" customFormat="1" ht="20.6" x14ac:dyDescent="0.3">
      <c r="A104" s="21" t="s">
        <v>104</v>
      </c>
      <c r="B104" s="32" t="s">
        <v>49</v>
      </c>
      <c r="C104" s="42"/>
    </row>
    <row r="105" spans="1:3" s="9" customFormat="1" x14ac:dyDescent="0.3">
      <c r="A105" s="18">
        <v>479</v>
      </c>
      <c r="B105" s="32" t="s">
        <v>50</v>
      </c>
      <c r="C105" s="43"/>
    </row>
    <row r="106" spans="1:3" s="9" customFormat="1" x14ac:dyDescent="0.3">
      <c r="A106" s="18">
        <v>181</v>
      </c>
      <c r="B106" s="32" t="s">
        <v>51</v>
      </c>
      <c r="C106" s="79"/>
    </row>
    <row r="107" spans="1:3" s="9" customFormat="1" x14ac:dyDescent="0.3">
      <c r="A107" s="8"/>
      <c r="B107" s="38" t="s">
        <v>69</v>
      </c>
      <c r="C107" s="70">
        <f>C108+C109+C113+C119+C120+C128</f>
        <v>6820000</v>
      </c>
    </row>
    <row r="108" spans="1:3" s="9" customFormat="1" x14ac:dyDescent="0.3">
      <c r="A108" s="20" t="s">
        <v>105</v>
      </c>
      <c r="B108" s="34" t="s">
        <v>27</v>
      </c>
      <c r="C108" s="42"/>
    </row>
    <row r="109" spans="1:3" s="9" customFormat="1" x14ac:dyDescent="0.3">
      <c r="A109" s="18"/>
      <c r="B109" s="34" t="s">
        <v>28</v>
      </c>
      <c r="C109" s="42">
        <f>C110+C111+C112</f>
        <v>0</v>
      </c>
    </row>
    <row r="110" spans="1:3" s="9" customFormat="1" x14ac:dyDescent="0.3">
      <c r="A110" s="20" t="s">
        <v>83</v>
      </c>
      <c r="B110" s="33" t="s">
        <v>209</v>
      </c>
      <c r="C110" s="43"/>
    </row>
    <row r="111" spans="1:3" s="9" customFormat="1" x14ac:dyDescent="0.3">
      <c r="A111" s="20" t="s">
        <v>84</v>
      </c>
      <c r="B111" s="33" t="s">
        <v>210</v>
      </c>
      <c r="C111" s="43"/>
    </row>
    <row r="112" spans="1:3" s="9" customFormat="1" x14ac:dyDescent="0.3">
      <c r="A112" s="18" t="s">
        <v>106</v>
      </c>
      <c r="B112" s="33" t="s">
        <v>211</v>
      </c>
      <c r="C112" s="43"/>
    </row>
    <row r="113" spans="1:3" s="9" customFormat="1" x14ac:dyDescent="0.3">
      <c r="A113" s="18"/>
      <c r="B113" s="32" t="s">
        <v>29</v>
      </c>
      <c r="C113" s="42">
        <f>C114+C115+C116+C117+C118</f>
        <v>3800000</v>
      </c>
    </row>
    <row r="114" spans="1:3" s="9" customFormat="1" x14ac:dyDescent="0.3">
      <c r="A114" s="18" t="s">
        <v>107</v>
      </c>
      <c r="B114" s="33" t="s">
        <v>203</v>
      </c>
      <c r="C114" s="43"/>
    </row>
    <row r="115" spans="1:3" s="9" customFormat="1" x14ac:dyDescent="0.3">
      <c r="A115" s="18" t="s">
        <v>85</v>
      </c>
      <c r="B115" s="33" t="s">
        <v>205</v>
      </c>
      <c r="C115" s="43"/>
    </row>
    <row r="116" spans="1:3" s="9" customFormat="1" x14ac:dyDescent="0.3">
      <c r="A116" s="18" t="s">
        <v>212</v>
      </c>
      <c r="B116" s="33" t="s">
        <v>206</v>
      </c>
      <c r="C116" s="43"/>
    </row>
    <row r="117" spans="1:3" s="9" customFormat="1" x14ac:dyDescent="0.3">
      <c r="A117" s="18" t="s">
        <v>213</v>
      </c>
      <c r="B117" s="33" t="s">
        <v>133</v>
      </c>
      <c r="C117" s="43"/>
    </row>
    <row r="118" spans="1:3" s="9" customFormat="1" ht="41.15" x14ac:dyDescent="0.3">
      <c r="A118" s="21" t="s">
        <v>214</v>
      </c>
      <c r="B118" s="33" t="s">
        <v>208</v>
      </c>
      <c r="C118" s="43">
        <v>3800000</v>
      </c>
    </row>
    <row r="119" spans="1:3" s="9" customFormat="1" ht="20.6" x14ac:dyDescent="0.3">
      <c r="A119" s="19" t="s">
        <v>118</v>
      </c>
      <c r="B119" s="32" t="s">
        <v>52</v>
      </c>
      <c r="C119" s="42">
        <v>0</v>
      </c>
    </row>
    <row r="120" spans="1:3" s="9" customFormat="1" x14ac:dyDescent="0.3">
      <c r="A120" s="61"/>
      <c r="B120" s="32" t="s">
        <v>53</v>
      </c>
      <c r="C120" s="42">
        <f>C121+C122+C123+C124+C125+C126+C127</f>
        <v>2320000</v>
      </c>
    </row>
    <row r="121" spans="1:3" s="9" customFormat="1" x14ac:dyDescent="0.3">
      <c r="A121" s="18" t="s">
        <v>215</v>
      </c>
      <c r="B121" s="33" t="s">
        <v>216</v>
      </c>
      <c r="C121" s="43">
        <v>950000</v>
      </c>
    </row>
    <row r="122" spans="1:3" s="9" customFormat="1" x14ac:dyDescent="0.3">
      <c r="A122" s="18" t="s">
        <v>217</v>
      </c>
      <c r="B122" s="33" t="s">
        <v>218</v>
      </c>
      <c r="C122" s="43">
        <v>15000</v>
      </c>
    </row>
    <row r="123" spans="1:3" s="9" customFormat="1" x14ac:dyDescent="0.3">
      <c r="A123" s="18">
        <v>41</v>
      </c>
      <c r="B123" s="33" t="s">
        <v>219</v>
      </c>
      <c r="C123" s="43">
        <v>1100000</v>
      </c>
    </row>
    <row r="124" spans="1:3" s="9" customFormat="1" x14ac:dyDescent="0.3">
      <c r="A124" s="18" t="s">
        <v>220</v>
      </c>
      <c r="B124" s="33" t="s">
        <v>221</v>
      </c>
      <c r="C124" s="43"/>
    </row>
    <row r="125" spans="1:3" s="9" customFormat="1" x14ac:dyDescent="0.3">
      <c r="A125" s="18">
        <v>4752</v>
      </c>
      <c r="B125" s="33" t="s">
        <v>222</v>
      </c>
      <c r="C125" s="43"/>
    </row>
    <row r="126" spans="1:3" s="9" customFormat="1" x14ac:dyDescent="0.3">
      <c r="A126" s="18" t="s">
        <v>223</v>
      </c>
      <c r="B126" s="33" t="s">
        <v>224</v>
      </c>
      <c r="C126" s="43">
        <v>245000</v>
      </c>
    </row>
    <row r="127" spans="1:3" s="9" customFormat="1" x14ac:dyDescent="0.3">
      <c r="A127" s="18">
        <v>438</v>
      </c>
      <c r="B127" s="33" t="s">
        <v>225</v>
      </c>
      <c r="C127" s="43">
        <v>10000</v>
      </c>
    </row>
    <row r="128" spans="1:3" s="9" customFormat="1" x14ac:dyDescent="0.3">
      <c r="A128" s="18" t="s">
        <v>86</v>
      </c>
      <c r="B128" s="32" t="s">
        <v>54</v>
      </c>
      <c r="C128" s="44">
        <v>700000</v>
      </c>
    </row>
    <row r="129" spans="1:3" s="9" customFormat="1" ht="12.9" thickBot="1" x14ac:dyDescent="0.35">
      <c r="A129" s="62"/>
      <c r="B129" s="63" t="s">
        <v>70</v>
      </c>
      <c r="C129" s="71">
        <f>C76+C92+C107</f>
        <v>40224998</v>
      </c>
    </row>
    <row r="130" spans="1:3" s="9" customFormat="1" x14ac:dyDescent="0.3">
      <c r="A130" s="69"/>
      <c r="B130" s="65"/>
      <c r="C130" s="29">
        <f t="shared" ref="C130" si="0">+C129-C73</f>
        <v>0</v>
      </c>
    </row>
    <row r="131" spans="1:3" s="9" customFormat="1" x14ac:dyDescent="0.3">
      <c r="C131" s="45"/>
    </row>
    <row r="132" spans="1:3" s="9" customFormat="1" x14ac:dyDescent="0.3">
      <c r="C132" s="45"/>
    </row>
    <row r="133" spans="1:3" s="9" customFormat="1" x14ac:dyDescent="0.3">
      <c r="C133" s="45"/>
    </row>
    <row r="134" spans="1:3" s="9" customFormat="1" x14ac:dyDescent="0.3">
      <c r="C134" s="45"/>
    </row>
    <row r="135" spans="1:3" s="9" customFormat="1" x14ac:dyDescent="0.3">
      <c r="C135" s="45"/>
    </row>
    <row r="136" spans="1:3" s="9" customFormat="1" x14ac:dyDescent="0.3">
      <c r="C136" s="45"/>
    </row>
    <row r="137" spans="1:3" s="9" customFormat="1" x14ac:dyDescent="0.3">
      <c r="C137" s="45"/>
    </row>
    <row r="138" spans="1:3" s="9" customFormat="1" x14ac:dyDescent="0.3">
      <c r="C138" s="45"/>
    </row>
    <row r="139" spans="1:3" s="9" customFormat="1" x14ac:dyDescent="0.3">
      <c r="C139" s="45"/>
    </row>
    <row r="140" spans="1:3" s="9" customFormat="1" x14ac:dyDescent="0.3">
      <c r="C140" s="45"/>
    </row>
    <row r="141" spans="1:3" s="9" customFormat="1" x14ac:dyDescent="0.3">
      <c r="C141" s="45"/>
    </row>
    <row r="142" spans="1:3" s="9" customFormat="1" x14ac:dyDescent="0.3">
      <c r="C142" s="45"/>
    </row>
    <row r="143" spans="1:3" s="9" customFormat="1" x14ac:dyDescent="0.3">
      <c r="C143" s="45"/>
    </row>
    <row r="144" spans="1:3" s="9" customFormat="1" x14ac:dyDescent="0.3">
      <c r="C144" s="45"/>
    </row>
    <row r="145" spans="1:3" s="9" customFormat="1" x14ac:dyDescent="0.3">
      <c r="C145" s="45"/>
    </row>
    <row r="146" spans="1:3" s="9" customFormat="1" x14ac:dyDescent="0.3">
      <c r="C146" s="45"/>
    </row>
    <row r="147" spans="1:3" s="9" customFormat="1" x14ac:dyDescent="0.3">
      <c r="C147" s="45"/>
    </row>
    <row r="148" spans="1:3" s="9" customFormat="1" x14ac:dyDescent="0.3">
      <c r="C148" s="45"/>
    </row>
    <row r="149" spans="1:3" s="9" customFormat="1" x14ac:dyDescent="0.3">
      <c r="C149" s="45"/>
    </row>
    <row r="150" spans="1:3" s="9" customFormat="1" x14ac:dyDescent="0.3">
      <c r="C150" s="45"/>
    </row>
    <row r="151" spans="1:3" s="9" customFormat="1" x14ac:dyDescent="0.3">
      <c r="C151" s="45"/>
    </row>
    <row r="152" spans="1:3" s="9" customFormat="1" x14ac:dyDescent="0.3">
      <c r="C152" s="45"/>
    </row>
    <row r="153" spans="1:3" s="9" customFormat="1" x14ac:dyDescent="0.3">
      <c r="C153" s="45"/>
    </row>
    <row r="154" spans="1:3" s="9" customFormat="1" x14ac:dyDescent="0.3">
      <c r="C154" s="45"/>
    </row>
    <row r="155" spans="1:3" s="9" customFormat="1" x14ac:dyDescent="0.3">
      <c r="C155" s="45"/>
    </row>
    <row r="156" spans="1:3" x14ac:dyDescent="0.3">
      <c r="A156" s="9"/>
      <c r="B156" s="9"/>
      <c r="C156" s="45"/>
    </row>
    <row r="157" spans="1:3" x14ac:dyDescent="0.3">
      <c r="A157" s="9"/>
      <c r="B157" s="9"/>
      <c r="C157" s="45"/>
    </row>
    <row r="158" spans="1:3" x14ac:dyDescent="0.3">
      <c r="A158" s="9"/>
      <c r="B158" s="9"/>
      <c r="C158" s="45"/>
    </row>
    <row r="159" spans="1:3" x14ac:dyDescent="0.3">
      <c r="A159" s="9"/>
      <c r="B159" s="9"/>
      <c r="C159" s="45"/>
    </row>
    <row r="160" spans="1:3" x14ac:dyDescent="0.3">
      <c r="A160" s="9"/>
      <c r="B160" s="9"/>
      <c r="C160" s="45"/>
    </row>
    <row r="161" spans="1:3" x14ac:dyDescent="0.3">
      <c r="A161" s="9"/>
      <c r="B161" s="9"/>
      <c r="C161" s="45"/>
    </row>
    <row r="162" spans="1:3" x14ac:dyDescent="0.3">
      <c r="A162" s="9"/>
      <c r="B162" s="9"/>
      <c r="C162" s="45"/>
    </row>
    <row r="163" spans="1:3" x14ac:dyDescent="0.3">
      <c r="A163" s="9"/>
      <c r="B163" s="9"/>
      <c r="C163" s="45"/>
    </row>
    <row r="164" spans="1:3" x14ac:dyDescent="0.3">
      <c r="A164" s="9"/>
      <c r="B164" s="9"/>
      <c r="C164" s="45"/>
    </row>
    <row r="165" spans="1:3" x14ac:dyDescent="0.3">
      <c r="A165" s="9"/>
      <c r="B165" s="9"/>
      <c r="C165" s="45"/>
    </row>
    <row r="166" spans="1:3" x14ac:dyDescent="0.3">
      <c r="A166" s="9"/>
      <c r="B166" s="9"/>
      <c r="C166" s="45"/>
    </row>
    <row r="167" spans="1:3" x14ac:dyDescent="0.3">
      <c r="A167" s="9"/>
      <c r="B167" s="9"/>
      <c r="C167" s="45"/>
    </row>
    <row r="168" spans="1:3" x14ac:dyDescent="0.3">
      <c r="A168" s="9"/>
      <c r="B168" s="9"/>
      <c r="C168" s="45"/>
    </row>
    <row r="169" spans="1:3" x14ac:dyDescent="0.3">
      <c r="A169" s="9"/>
      <c r="B169" s="9"/>
      <c r="C169" s="45"/>
    </row>
    <row r="170" spans="1:3" x14ac:dyDescent="0.3">
      <c r="A170" s="9"/>
      <c r="B170" s="9"/>
      <c r="C170" s="45"/>
    </row>
    <row r="171" spans="1:3" x14ac:dyDescent="0.3">
      <c r="A171" s="9"/>
      <c r="B171" s="9"/>
      <c r="C171" s="45"/>
    </row>
    <row r="172" spans="1:3" x14ac:dyDescent="0.3">
      <c r="A172" s="9"/>
      <c r="B172" s="9"/>
      <c r="C172" s="45"/>
    </row>
    <row r="173" spans="1:3" x14ac:dyDescent="0.3">
      <c r="A173" s="9"/>
      <c r="B173" s="9"/>
      <c r="C173" s="45"/>
    </row>
    <row r="174" spans="1:3" x14ac:dyDescent="0.3">
      <c r="A174" s="9"/>
      <c r="B174" s="9"/>
      <c r="C174" s="45"/>
    </row>
    <row r="175" spans="1:3" x14ac:dyDescent="0.3">
      <c r="A175" s="9"/>
      <c r="B175" s="9"/>
      <c r="C175" s="45"/>
    </row>
    <row r="176" spans="1:3" x14ac:dyDescent="0.3">
      <c r="A176" s="9"/>
      <c r="B176" s="9"/>
      <c r="C176" s="45"/>
    </row>
    <row r="177" spans="1:3" x14ac:dyDescent="0.3">
      <c r="A177" s="9"/>
      <c r="B177" s="9"/>
      <c r="C177" s="45"/>
    </row>
    <row r="178" spans="1:3" x14ac:dyDescent="0.3">
      <c r="A178" s="9"/>
      <c r="B178" s="9"/>
      <c r="C178" s="45"/>
    </row>
    <row r="179" spans="1:3" x14ac:dyDescent="0.3">
      <c r="A179" s="9"/>
      <c r="B179" s="9"/>
      <c r="C179" s="45"/>
    </row>
    <row r="180" spans="1:3" x14ac:dyDescent="0.3">
      <c r="A180" s="9"/>
      <c r="B180" s="9"/>
      <c r="C180" s="45"/>
    </row>
    <row r="181" spans="1:3" x14ac:dyDescent="0.3">
      <c r="A181" s="9"/>
      <c r="B181" s="9"/>
      <c r="C181" s="45"/>
    </row>
    <row r="182" spans="1:3" x14ac:dyDescent="0.3">
      <c r="A182" s="9"/>
      <c r="B182" s="9"/>
      <c r="C182" s="45"/>
    </row>
    <row r="183" spans="1:3" x14ac:dyDescent="0.3">
      <c r="A183" s="9"/>
      <c r="B183" s="9"/>
      <c r="C183" s="45"/>
    </row>
    <row r="184" spans="1:3" x14ac:dyDescent="0.3">
      <c r="A184" s="9"/>
      <c r="B184" s="9"/>
      <c r="C184" s="45"/>
    </row>
    <row r="185" spans="1:3" x14ac:dyDescent="0.3">
      <c r="A185" s="9"/>
      <c r="B185" s="9"/>
      <c r="C185" s="45"/>
    </row>
    <row r="186" spans="1:3" x14ac:dyDescent="0.3">
      <c r="A186" s="9"/>
      <c r="B186" s="9"/>
      <c r="C186" s="45"/>
    </row>
    <row r="187" spans="1:3" x14ac:dyDescent="0.3">
      <c r="A187" s="9"/>
      <c r="B187" s="9"/>
      <c r="C187" s="45"/>
    </row>
    <row r="188" spans="1:3" x14ac:dyDescent="0.3">
      <c r="A188" s="9"/>
      <c r="B188" s="9"/>
      <c r="C188" s="45"/>
    </row>
    <row r="189" spans="1:3" x14ac:dyDescent="0.3">
      <c r="A189" s="9"/>
      <c r="B189" s="9"/>
      <c r="C189" s="45"/>
    </row>
    <row r="190" spans="1:3" x14ac:dyDescent="0.3">
      <c r="A190" s="9"/>
      <c r="B190" s="9"/>
      <c r="C190" s="45"/>
    </row>
    <row r="191" spans="1:3" x14ac:dyDescent="0.3">
      <c r="A191" s="9"/>
      <c r="B191" s="9"/>
      <c r="C191" s="45"/>
    </row>
    <row r="192" spans="1:3" x14ac:dyDescent="0.3">
      <c r="A192" s="9"/>
      <c r="B192" s="9"/>
      <c r="C192" s="45"/>
    </row>
    <row r="193" spans="1:3" x14ac:dyDescent="0.3">
      <c r="A193" s="9"/>
      <c r="B193" s="9"/>
      <c r="C193" s="45"/>
    </row>
    <row r="194" spans="1:3" x14ac:dyDescent="0.3">
      <c r="A194" s="9"/>
      <c r="B194" s="9"/>
      <c r="C194" s="45"/>
    </row>
    <row r="195" spans="1:3" x14ac:dyDescent="0.3">
      <c r="A195" s="9"/>
      <c r="B195" s="9"/>
      <c r="C195" s="45"/>
    </row>
    <row r="196" spans="1:3" x14ac:dyDescent="0.3">
      <c r="A196" s="9"/>
      <c r="B196" s="9"/>
      <c r="C196" s="45"/>
    </row>
    <row r="197" spans="1:3" x14ac:dyDescent="0.3">
      <c r="A197" s="9"/>
      <c r="B197" s="9"/>
      <c r="C197" s="45"/>
    </row>
    <row r="198" spans="1:3" x14ac:dyDescent="0.3">
      <c r="A198" s="9"/>
      <c r="B198" s="9"/>
      <c r="C198" s="45"/>
    </row>
    <row r="199" spans="1:3" x14ac:dyDescent="0.3">
      <c r="A199" s="9"/>
      <c r="B199" s="9"/>
      <c r="C199" s="45"/>
    </row>
    <row r="200" spans="1:3" x14ac:dyDescent="0.3">
      <c r="A200" s="9"/>
      <c r="B200" s="9"/>
      <c r="C200" s="45"/>
    </row>
    <row r="201" spans="1:3" x14ac:dyDescent="0.3">
      <c r="A201" s="9"/>
      <c r="B201" s="9"/>
      <c r="C201" s="45"/>
    </row>
    <row r="202" spans="1:3" x14ac:dyDescent="0.3">
      <c r="A202" s="9"/>
      <c r="B202" s="9"/>
      <c r="C202" s="45"/>
    </row>
    <row r="203" spans="1:3" x14ac:dyDescent="0.3">
      <c r="A203" s="9"/>
      <c r="B203" s="9"/>
      <c r="C203" s="45"/>
    </row>
    <row r="204" spans="1:3" x14ac:dyDescent="0.3">
      <c r="A204" s="9"/>
      <c r="B204" s="9"/>
      <c r="C204" s="45"/>
    </row>
    <row r="205" spans="1:3" x14ac:dyDescent="0.3">
      <c r="A205" s="9"/>
      <c r="B205" s="9"/>
      <c r="C205" s="45"/>
    </row>
    <row r="206" spans="1:3" x14ac:dyDescent="0.3">
      <c r="A206" s="9"/>
      <c r="B206" s="9"/>
      <c r="C206" s="45"/>
    </row>
    <row r="207" spans="1:3" x14ac:dyDescent="0.3">
      <c r="A207" s="9"/>
      <c r="B207" s="9"/>
      <c r="C207" s="45"/>
    </row>
    <row r="208" spans="1:3" x14ac:dyDescent="0.3">
      <c r="A208" s="9"/>
      <c r="B208" s="9"/>
      <c r="C208" s="45"/>
    </row>
    <row r="209" spans="1:3" x14ac:dyDescent="0.3">
      <c r="A209" s="9"/>
      <c r="B209" s="9"/>
      <c r="C209" s="45"/>
    </row>
    <row r="210" spans="1:3" x14ac:dyDescent="0.3">
      <c r="A210" s="9"/>
      <c r="B210" s="9"/>
      <c r="C210" s="45"/>
    </row>
    <row r="211" spans="1:3" x14ac:dyDescent="0.3">
      <c r="A211" s="9"/>
      <c r="B211" s="9"/>
      <c r="C211" s="45"/>
    </row>
    <row r="212" spans="1:3" x14ac:dyDescent="0.3">
      <c r="A212" s="9"/>
      <c r="B212" s="9"/>
      <c r="C212" s="45"/>
    </row>
    <row r="213" spans="1:3" x14ac:dyDescent="0.3">
      <c r="A213" s="9"/>
      <c r="B213" s="9"/>
      <c r="C213" s="45"/>
    </row>
    <row r="214" spans="1:3" x14ac:dyDescent="0.3">
      <c r="A214" s="9"/>
      <c r="B214" s="9"/>
      <c r="C214" s="45"/>
    </row>
    <row r="215" spans="1:3" x14ac:dyDescent="0.3">
      <c r="A215" s="9"/>
      <c r="B215" s="9"/>
      <c r="C215" s="45"/>
    </row>
    <row r="216" spans="1:3" x14ac:dyDescent="0.3">
      <c r="A216" s="9"/>
      <c r="B216" s="9"/>
      <c r="C216" s="45"/>
    </row>
    <row r="217" spans="1:3" x14ac:dyDescent="0.3">
      <c r="A217" s="9"/>
      <c r="B217" s="9"/>
      <c r="C217" s="45"/>
    </row>
    <row r="218" spans="1:3" x14ac:dyDescent="0.3">
      <c r="A218" s="9"/>
      <c r="B218" s="9"/>
      <c r="C218" s="45"/>
    </row>
    <row r="219" spans="1:3" x14ac:dyDescent="0.3">
      <c r="A219" s="9"/>
      <c r="B219" s="9"/>
      <c r="C219" s="45"/>
    </row>
    <row r="220" spans="1:3" x14ac:dyDescent="0.3">
      <c r="A220" s="9"/>
      <c r="B220" s="9"/>
      <c r="C220" s="45"/>
    </row>
    <row r="221" spans="1:3" x14ac:dyDescent="0.3">
      <c r="A221" s="9"/>
      <c r="B221" s="9"/>
      <c r="C221" s="45"/>
    </row>
    <row r="222" spans="1:3" x14ac:dyDescent="0.3">
      <c r="A222" s="9"/>
      <c r="B222" s="9"/>
      <c r="C222" s="45"/>
    </row>
    <row r="223" spans="1:3" x14ac:dyDescent="0.3">
      <c r="A223" s="9"/>
      <c r="B223" s="9"/>
      <c r="C223" s="45"/>
    </row>
    <row r="224" spans="1:3" x14ac:dyDescent="0.3">
      <c r="A224" s="9"/>
      <c r="B224" s="9"/>
      <c r="C224" s="45"/>
    </row>
    <row r="225" spans="1:3" x14ac:dyDescent="0.3">
      <c r="A225" s="9"/>
      <c r="B225" s="9"/>
      <c r="C225" s="45"/>
    </row>
    <row r="226" spans="1:3" x14ac:dyDescent="0.3">
      <c r="A226" s="9"/>
      <c r="B226" s="9"/>
      <c r="C226" s="45"/>
    </row>
    <row r="227" spans="1:3" x14ac:dyDescent="0.3">
      <c r="A227" s="9"/>
      <c r="B227" s="9"/>
      <c r="C227" s="45"/>
    </row>
    <row r="228" spans="1:3" x14ac:dyDescent="0.3">
      <c r="A228" s="9"/>
      <c r="B228" s="9"/>
      <c r="C228" s="45"/>
    </row>
    <row r="229" spans="1:3" x14ac:dyDescent="0.3">
      <c r="A229" s="9"/>
      <c r="B229" s="9"/>
      <c r="C229" s="45"/>
    </row>
    <row r="230" spans="1:3" x14ac:dyDescent="0.3">
      <c r="A230" s="9"/>
      <c r="B230" s="9"/>
      <c r="C230" s="45"/>
    </row>
    <row r="231" spans="1:3" x14ac:dyDescent="0.3">
      <c r="A231" s="9"/>
      <c r="B231" s="9"/>
      <c r="C231" s="45"/>
    </row>
    <row r="232" spans="1:3" x14ac:dyDescent="0.3">
      <c r="A232" s="9"/>
      <c r="B232" s="9"/>
      <c r="C232" s="45"/>
    </row>
    <row r="233" spans="1:3" x14ac:dyDescent="0.3">
      <c r="A233" s="9"/>
      <c r="B233" s="9"/>
      <c r="C233" s="45"/>
    </row>
    <row r="234" spans="1:3" x14ac:dyDescent="0.3">
      <c r="A234" s="9"/>
      <c r="B234" s="9"/>
      <c r="C234" s="45"/>
    </row>
    <row r="235" spans="1:3" x14ac:dyDescent="0.3">
      <c r="A235" s="9"/>
      <c r="B235" s="9"/>
      <c r="C235" s="45"/>
    </row>
    <row r="236" spans="1:3" x14ac:dyDescent="0.3">
      <c r="A236" s="9"/>
      <c r="B236" s="9"/>
      <c r="C236" s="45"/>
    </row>
    <row r="237" spans="1:3" x14ac:dyDescent="0.3">
      <c r="A237" s="9"/>
      <c r="B237" s="9"/>
      <c r="C237" s="45"/>
    </row>
    <row r="238" spans="1:3" x14ac:dyDescent="0.3">
      <c r="A238" s="9"/>
      <c r="B238" s="9"/>
      <c r="C238" s="45"/>
    </row>
    <row r="239" spans="1:3" x14ac:dyDescent="0.3">
      <c r="A239" s="9"/>
      <c r="B239" s="9"/>
      <c r="C239" s="45"/>
    </row>
    <row r="240" spans="1:3" x14ac:dyDescent="0.3">
      <c r="A240" s="9"/>
      <c r="B240" s="9"/>
      <c r="C240" s="45"/>
    </row>
    <row r="241" spans="1:3" x14ac:dyDescent="0.3">
      <c r="A241" s="9"/>
      <c r="B241" s="9"/>
      <c r="C241" s="45"/>
    </row>
    <row r="242" spans="1:3" x14ac:dyDescent="0.3">
      <c r="A242" s="9"/>
      <c r="B242" s="9"/>
      <c r="C242" s="45"/>
    </row>
    <row r="243" spans="1:3" x14ac:dyDescent="0.3">
      <c r="A243" s="9"/>
      <c r="B243" s="9"/>
      <c r="C243" s="45"/>
    </row>
    <row r="244" spans="1:3" x14ac:dyDescent="0.3">
      <c r="A244" s="9"/>
      <c r="B244" s="9"/>
      <c r="C244" s="45"/>
    </row>
    <row r="245" spans="1:3" x14ac:dyDescent="0.3">
      <c r="A245" s="9"/>
      <c r="B245" s="9"/>
      <c r="C245" s="45"/>
    </row>
    <row r="246" spans="1:3" x14ac:dyDescent="0.3">
      <c r="A246" s="9"/>
      <c r="B246" s="9"/>
      <c r="C246" s="45"/>
    </row>
    <row r="247" spans="1:3" x14ac:dyDescent="0.3">
      <c r="A247" s="9"/>
      <c r="B247" s="9"/>
      <c r="C247" s="45"/>
    </row>
    <row r="248" spans="1:3" x14ac:dyDescent="0.3">
      <c r="A248" s="9"/>
      <c r="B248" s="9"/>
      <c r="C248" s="45"/>
    </row>
    <row r="249" spans="1:3" x14ac:dyDescent="0.3">
      <c r="A249" s="9"/>
      <c r="B249" s="9"/>
      <c r="C249" s="45"/>
    </row>
    <row r="250" spans="1:3" x14ac:dyDescent="0.3">
      <c r="A250" s="9"/>
      <c r="B250" s="9"/>
      <c r="C250" s="45"/>
    </row>
    <row r="251" spans="1:3" x14ac:dyDescent="0.3">
      <c r="A251" s="9"/>
      <c r="B251" s="9"/>
      <c r="C251" s="45"/>
    </row>
    <row r="252" spans="1:3" x14ac:dyDescent="0.3">
      <c r="A252" s="9"/>
      <c r="B252" s="9"/>
      <c r="C252" s="45"/>
    </row>
    <row r="253" spans="1:3" x14ac:dyDescent="0.3">
      <c r="A253" s="9"/>
      <c r="B253" s="9"/>
      <c r="C253" s="45"/>
    </row>
    <row r="254" spans="1:3" x14ac:dyDescent="0.3">
      <c r="A254" s="9"/>
      <c r="B254" s="9"/>
      <c r="C254" s="45"/>
    </row>
    <row r="255" spans="1:3" x14ac:dyDescent="0.3">
      <c r="A255" s="9"/>
      <c r="B255" s="9"/>
      <c r="C255" s="45"/>
    </row>
    <row r="256" spans="1:3" x14ac:dyDescent="0.3">
      <c r="A256" s="9"/>
      <c r="B256" s="9"/>
      <c r="C256" s="45"/>
    </row>
    <row r="257" spans="1:3" x14ac:dyDescent="0.3">
      <c r="A257" s="9"/>
      <c r="B257" s="9"/>
      <c r="C257" s="45"/>
    </row>
    <row r="258" spans="1:3" x14ac:dyDescent="0.3">
      <c r="A258" s="9"/>
      <c r="B258" s="9"/>
      <c r="C258" s="45"/>
    </row>
    <row r="259" spans="1:3" x14ac:dyDescent="0.3">
      <c r="A259" s="9"/>
      <c r="B259" s="9"/>
      <c r="C259" s="45"/>
    </row>
    <row r="260" spans="1:3" x14ac:dyDescent="0.3">
      <c r="A260" s="9"/>
      <c r="B260" s="9"/>
      <c r="C260" s="45"/>
    </row>
    <row r="261" spans="1:3" x14ac:dyDescent="0.3">
      <c r="A261" s="9"/>
      <c r="B261" s="9"/>
      <c r="C261" s="45"/>
    </row>
    <row r="262" spans="1:3" x14ac:dyDescent="0.3">
      <c r="A262" s="9"/>
      <c r="B262" s="9"/>
      <c r="C262" s="45"/>
    </row>
    <row r="263" spans="1:3" x14ac:dyDescent="0.3">
      <c r="A263" s="9"/>
      <c r="B263" s="9"/>
      <c r="C263" s="45"/>
    </row>
    <row r="264" spans="1:3" x14ac:dyDescent="0.3">
      <c r="A264" s="9"/>
      <c r="B264" s="9"/>
      <c r="C264" s="45"/>
    </row>
    <row r="265" spans="1:3" x14ac:dyDescent="0.3">
      <c r="A265" s="9"/>
      <c r="B265" s="9"/>
      <c r="C265" s="45"/>
    </row>
    <row r="266" spans="1:3" x14ac:dyDescent="0.3">
      <c r="A266" s="9"/>
      <c r="B266" s="9"/>
      <c r="C266" s="45"/>
    </row>
    <row r="267" spans="1:3" x14ac:dyDescent="0.3">
      <c r="A267" s="9"/>
      <c r="B267" s="9"/>
      <c r="C267" s="45"/>
    </row>
    <row r="268" spans="1:3" x14ac:dyDescent="0.3">
      <c r="A268" s="9"/>
      <c r="B268" s="9"/>
      <c r="C268" s="45"/>
    </row>
    <row r="269" spans="1:3" x14ac:dyDescent="0.3">
      <c r="A269" s="9"/>
      <c r="B269" s="9"/>
      <c r="C269" s="45"/>
    </row>
    <row r="270" spans="1:3" x14ac:dyDescent="0.3">
      <c r="A270" s="9"/>
      <c r="B270" s="9"/>
      <c r="C270" s="45"/>
    </row>
    <row r="271" spans="1:3" x14ac:dyDescent="0.3">
      <c r="A271" s="9"/>
      <c r="B271" s="9"/>
      <c r="C271" s="45"/>
    </row>
    <row r="272" spans="1:3" x14ac:dyDescent="0.3">
      <c r="A272" s="9"/>
      <c r="B272" s="9"/>
      <c r="C272" s="45"/>
    </row>
    <row r="273" spans="1:3" x14ac:dyDescent="0.3">
      <c r="A273" s="9"/>
      <c r="B273" s="9"/>
      <c r="C273" s="45"/>
    </row>
    <row r="274" spans="1:3" x14ac:dyDescent="0.3">
      <c r="A274" s="9"/>
      <c r="B274" s="9"/>
      <c r="C274" s="45"/>
    </row>
    <row r="275" spans="1:3" x14ac:dyDescent="0.3">
      <c r="A275" s="9"/>
      <c r="B275" s="9"/>
      <c r="C275" s="45"/>
    </row>
    <row r="276" spans="1:3" x14ac:dyDescent="0.3">
      <c r="A276" s="9"/>
      <c r="B276" s="9"/>
      <c r="C276" s="45"/>
    </row>
    <row r="277" spans="1:3" x14ac:dyDescent="0.3">
      <c r="A277" s="9"/>
      <c r="B277" s="9"/>
      <c r="C277" s="45"/>
    </row>
    <row r="278" spans="1:3" x14ac:dyDescent="0.3">
      <c r="A278" s="9"/>
      <c r="B278" s="9"/>
      <c r="C278" s="45"/>
    </row>
    <row r="279" spans="1:3" x14ac:dyDescent="0.3">
      <c r="A279" s="9"/>
      <c r="B279" s="9"/>
      <c r="C279" s="45"/>
    </row>
    <row r="280" spans="1:3" x14ac:dyDescent="0.3">
      <c r="A280" s="9"/>
      <c r="B280" s="9"/>
      <c r="C280" s="45"/>
    </row>
    <row r="281" spans="1:3" x14ac:dyDescent="0.3">
      <c r="A281" s="9"/>
      <c r="B281" s="9"/>
      <c r="C281" s="45"/>
    </row>
    <row r="282" spans="1:3" x14ac:dyDescent="0.3">
      <c r="A282" s="9"/>
      <c r="B282" s="9"/>
      <c r="C282" s="45"/>
    </row>
    <row r="283" spans="1:3" x14ac:dyDescent="0.3">
      <c r="A283" s="9"/>
      <c r="B283" s="9"/>
      <c r="C283" s="45"/>
    </row>
    <row r="284" spans="1:3" x14ac:dyDescent="0.3">
      <c r="A284" s="9"/>
      <c r="B284" s="9"/>
      <c r="C284" s="45"/>
    </row>
    <row r="285" spans="1:3" x14ac:dyDescent="0.3">
      <c r="A285" s="9"/>
      <c r="B285" s="9"/>
      <c r="C285" s="45"/>
    </row>
    <row r="286" spans="1:3" x14ac:dyDescent="0.3">
      <c r="A286" s="9"/>
      <c r="B286" s="9"/>
      <c r="C286" s="45"/>
    </row>
    <row r="287" spans="1:3" x14ac:dyDescent="0.3">
      <c r="A287" s="9"/>
      <c r="B287" s="9"/>
      <c r="C287" s="45"/>
    </row>
    <row r="288" spans="1:3" x14ac:dyDescent="0.3">
      <c r="A288" s="9"/>
      <c r="B288" s="9"/>
      <c r="C288" s="45"/>
    </row>
    <row r="289" spans="1:3" x14ac:dyDescent="0.3">
      <c r="A289" s="9"/>
      <c r="B289" s="9"/>
      <c r="C289" s="45"/>
    </row>
    <row r="290" spans="1:3" x14ac:dyDescent="0.3">
      <c r="A290" s="9"/>
      <c r="B290" s="9"/>
      <c r="C290" s="45"/>
    </row>
    <row r="291" spans="1:3" x14ac:dyDescent="0.3">
      <c r="A291" s="9"/>
      <c r="B291" s="9"/>
      <c r="C291" s="45"/>
    </row>
    <row r="292" spans="1:3" x14ac:dyDescent="0.3">
      <c r="A292" s="9"/>
      <c r="B292" s="9"/>
      <c r="C292" s="45"/>
    </row>
    <row r="293" spans="1:3" x14ac:dyDescent="0.3">
      <c r="A293" s="9"/>
      <c r="B293" s="9"/>
      <c r="C293" s="45"/>
    </row>
    <row r="294" spans="1:3" x14ac:dyDescent="0.3">
      <c r="A294" s="9"/>
      <c r="B294" s="9"/>
      <c r="C294" s="45"/>
    </row>
    <row r="295" spans="1:3" x14ac:dyDescent="0.3">
      <c r="A295" s="9"/>
      <c r="B295" s="9"/>
      <c r="C295" s="45"/>
    </row>
    <row r="296" spans="1:3" x14ac:dyDescent="0.3">
      <c r="A296" s="9"/>
      <c r="B296" s="9"/>
      <c r="C296" s="45"/>
    </row>
    <row r="297" spans="1:3" x14ac:dyDescent="0.3">
      <c r="A297" s="9"/>
      <c r="B297" s="9"/>
      <c r="C297" s="45"/>
    </row>
  </sheetData>
  <mergeCells count="6">
    <mergeCell ref="A75:C75"/>
    <mergeCell ref="A3:C3"/>
    <mergeCell ref="A6:C6"/>
    <mergeCell ref="A10:C10"/>
    <mergeCell ref="A11:C11"/>
    <mergeCell ref="A74:C74"/>
  </mergeCells>
  <printOptions horizontalCentered="1"/>
  <pageMargins left="0.15748031496062992" right="0.15748031496062992" top="0.15748031496062992" bottom="0.15748031496062992" header="0" footer="0"/>
  <pageSetup paperSize="9" scale="67" fitToHeight="2" orientation="portrait" r:id="rId1"/>
  <headerFooter alignWithMargins="0">
    <oddFooter>&amp;L&amp;"Arial,Negrita"&amp;8Presupuestos de sociedades públicas 2021</oddFooter>
  </headerFooter>
  <ignoredErrors>
    <ignoredError sqref="C13:C14 C77:C81 C17 C19:C20 C23:C27 C36:C37 C39:C42 C44:C49 C51:C53 C66:C67 C70 C72:C73 C85:C90 C92:C99 C101:C114 C116:C117 C119:C120 C124:C125 C129 C56:C64 C29:C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5"/>
  <sheetViews>
    <sheetView zoomScaleNormal="100" zoomScaleSheetLayoutView="100" workbookViewId="0">
      <selection activeCell="C58" sqref="C58"/>
    </sheetView>
  </sheetViews>
  <sheetFormatPr baseColWidth="10" defaultRowHeight="12.45" x14ac:dyDescent="0.3"/>
  <cols>
    <col min="1" max="1" width="33.53515625" customWidth="1"/>
    <col min="2" max="2" width="75.3046875" customWidth="1"/>
    <col min="3" max="3" width="14.69140625" style="47" customWidth="1"/>
    <col min="4" max="4" width="1.84375" style="9" customWidth="1"/>
    <col min="5" max="16" width="11.4609375" style="9"/>
  </cols>
  <sheetData>
    <row r="1" spans="1:16" x14ac:dyDescent="0.3">
      <c r="A1" s="9"/>
      <c r="B1" s="9"/>
      <c r="C1" s="45"/>
    </row>
    <row r="2" spans="1:16" ht="12.9" thickBot="1" x14ac:dyDescent="0.35">
      <c r="A2" s="9"/>
      <c r="B2" s="9"/>
      <c r="C2" s="45"/>
    </row>
    <row r="3" spans="1:16" s="3" customFormat="1" ht="18.75" customHeight="1" thickBot="1" x14ac:dyDescent="0.45">
      <c r="A3" s="85" t="str">
        <f>Balanc!A3</f>
        <v>NAVARRA IMPULSA CULTURA, DEPORTE Y OCIO, S.L.</v>
      </c>
      <c r="B3" s="86"/>
      <c r="C3" s="87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2" customFormat="1" ht="10.3" x14ac:dyDescent="0.25">
      <c r="A4" s="49"/>
      <c r="B4" s="49"/>
      <c r="C4" s="4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3">
      <c r="A5" s="24"/>
      <c r="B5" s="25"/>
      <c r="C5" s="26"/>
    </row>
    <row r="6" spans="1:16" ht="15.45" x14ac:dyDescent="0.3">
      <c r="A6" s="88" t="s">
        <v>75</v>
      </c>
      <c r="B6" s="88"/>
      <c r="C6" s="88"/>
    </row>
    <row r="7" spans="1:16" x14ac:dyDescent="0.3">
      <c r="A7" s="24"/>
      <c r="B7" s="27"/>
      <c r="C7" s="28"/>
    </row>
    <row r="8" spans="1:16" x14ac:dyDescent="0.3">
      <c r="A8" s="30" t="s">
        <v>226</v>
      </c>
      <c r="B8" s="27"/>
      <c r="C8" s="57" t="str">
        <f>Balanc!C8</f>
        <v>Presupuesto</v>
      </c>
    </row>
    <row r="9" spans="1:16" ht="18" customHeight="1" thickBot="1" x14ac:dyDescent="0.35">
      <c r="A9" s="29"/>
      <c r="B9" s="13"/>
      <c r="C9" s="75">
        <f>Balanc!C9</f>
        <v>2026</v>
      </c>
    </row>
    <row r="10" spans="1:16" s="1" customFormat="1" ht="15.9" thickBot="1" x14ac:dyDescent="0.35">
      <c r="A10" s="89" t="s">
        <v>75</v>
      </c>
      <c r="B10" s="90"/>
      <c r="C10" s="9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1" customFormat="1" x14ac:dyDescent="0.3">
      <c r="A11" s="20"/>
      <c r="B11" s="39" t="s">
        <v>1</v>
      </c>
      <c r="C11" s="80">
        <f>C12+C13</f>
        <v>7516224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s="1" customFormat="1" x14ac:dyDescent="0.3">
      <c r="A12" s="19" t="s">
        <v>229</v>
      </c>
      <c r="B12" s="33" t="s">
        <v>227</v>
      </c>
      <c r="C12" s="43">
        <v>5456224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s="1" customFormat="1" x14ac:dyDescent="0.3">
      <c r="A13" s="20">
        <v>705</v>
      </c>
      <c r="B13" s="33" t="s">
        <v>228</v>
      </c>
      <c r="C13" s="43">
        <v>2060000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1" customFormat="1" x14ac:dyDescent="0.3">
      <c r="A14" s="18" t="s">
        <v>87</v>
      </c>
      <c r="B14" s="39" t="s">
        <v>2</v>
      </c>
      <c r="C14" s="4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s="1" customFormat="1" x14ac:dyDescent="0.3">
      <c r="A15" s="18">
        <v>73</v>
      </c>
      <c r="B15" s="39" t="s">
        <v>3</v>
      </c>
      <c r="C15" s="42"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" customFormat="1" x14ac:dyDescent="0.3">
      <c r="A16" s="18"/>
      <c r="B16" s="39" t="s">
        <v>4</v>
      </c>
      <c r="C16" s="42">
        <f>C17+C18+C19+C20</f>
        <v>-6508559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s="1" customFormat="1" x14ac:dyDescent="0.3">
      <c r="A17" s="20" t="s">
        <v>108</v>
      </c>
      <c r="B17" s="33" t="s">
        <v>30</v>
      </c>
      <c r="C17" s="43">
        <v>-5500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1" customFormat="1" ht="20.6" x14ac:dyDescent="0.3">
      <c r="A18" s="19" t="s">
        <v>109</v>
      </c>
      <c r="B18" s="33" t="s">
        <v>242</v>
      </c>
      <c r="C18" s="4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1" customFormat="1" x14ac:dyDescent="0.3">
      <c r="A19" s="20" t="s">
        <v>88</v>
      </c>
      <c r="B19" s="33" t="s">
        <v>31</v>
      </c>
      <c r="C19" s="43">
        <v>-6503059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1" customFormat="1" x14ac:dyDescent="0.3">
      <c r="A20" s="20" t="s">
        <v>110</v>
      </c>
      <c r="B20" s="33" t="s">
        <v>243</v>
      </c>
      <c r="C20" s="4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1" customFormat="1" x14ac:dyDescent="0.3">
      <c r="A21" s="18"/>
      <c r="B21" s="39" t="s">
        <v>5</v>
      </c>
      <c r="C21" s="42">
        <f>C22+C23</f>
        <v>5857000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1" customFormat="1" x14ac:dyDescent="0.3">
      <c r="A22" s="18">
        <v>75</v>
      </c>
      <c r="B22" s="33" t="s">
        <v>244</v>
      </c>
      <c r="C22" s="43">
        <v>1030000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s="1" customFormat="1" x14ac:dyDescent="0.3">
      <c r="A23" s="18" t="s">
        <v>89</v>
      </c>
      <c r="B23" s="33" t="s">
        <v>245</v>
      </c>
      <c r="C23" s="43">
        <v>4827000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s="1" customFormat="1" x14ac:dyDescent="0.3">
      <c r="A24" s="18"/>
      <c r="B24" s="39" t="s">
        <v>6</v>
      </c>
      <c r="C24" s="42">
        <f>C25+C26+C27</f>
        <v>-4847639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1" customFormat="1" x14ac:dyDescent="0.3">
      <c r="A25" s="20" t="s">
        <v>119</v>
      </c>
      <c r="B25" s="33" t="s">
        <v>246</v>
      </c>
      <c r="C25" s="43">
        <v>-3696492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s="1" customFormat="1" x14ac:dyDescent="0.3">
      <c r="A26" s="18" t="s">
        <v>90</v>
      </c>
      <c r="B26" s="33" t="s">
        <v>32</v>
      </c>
      <c r="C26" s="43">
        <v>-1151147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s="1" customFormat="1" x14ac:dyDescent="0.3">
      <c r="A27" s="18" t="s">
        <v>91</v>
      </c>
      <c r="B27" s="33" t="s">
        <v>33</v>
      </c>
      <c r="C27" s="4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" customFormat="1" x14ac:dyDescent="0.3">
      <c r="A28" s="18"/>
      <c r="B28" s="39" t="s">
        <v>7</v>
      </c>
      <c r="C28" s="42">
        <f>C29+C30+C31+C32</f>
        <v>-4542566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s="1" customFormat="1" ht="20.6" x14ac:dyDescent="0.3">
      <c r="A29" s="19" t="s">
        <v>116</v>
      </c>
      <c r="B29" s="33" t="s">
        <v>34</v>
      </c>
      <c r="C29" s="64">
        <v>-4470366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s="1" customFormat="1" x14ac:dyDescent="0.3">
      <c r="A30" s="20" t="s">
        <v>111</v>
      </c>
      <c r="B30" s="33" t="s">
        <v>35</v>
      </c>
      <c r="C30" s="43">
        <v>-72200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1" customFormat="1" x14ac:dyDescent="0.3">
      <c r="A31" s="18" t="s">
        <v>92</v>
      </c>
      <c r="B31" s="33" t="s">
        <v>36</v>
      </c>
      <c r="C31" s="43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s="1" customFormat="1" x14ac:dyDescent="0.3">
      <c r="A32" s="18" t="s">
        <v>93</v>
      </c>
      <c r="B32" s="33" t="s">
        <v>37</v>
      </c>
      <c r="C32" s="4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s="1" customFormat="1" x14ac:dyDescent="0.3">
      <c r="A33" s="18"/>
      <c r="B33" s="39" t="s">
        <v>8</v>
      </c>
      <c r="C33" s="42">
        <f>C34+C35+C36</f>
        <v>-3020000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" customFormat="1" x14ac:dyDescent="0.3">
      <c r="A34" s="20" t="s">
        <v>120</v>
      </c>
      <c r="B34" s="33" t="s">
        <v>94</v>
      </c>
      <c r="C34" s="43">
        <v>-51000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1" customFormat="1" x14ac:dyDescent="0.3">
      <c r="A35" s="20" t="s">
        <v>121</v>
      </c>
      <c r="B35" s="33" t="s">
        <v>117</v>
      </c>
      <c r="C35" s="43">
        <v>-2969000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s="1" customFormat="1" x14ac:dyDescent="0.3">
      <c r="A36" s="20" t="s">
        <v>122</v>
      </c>
      <c r="B36" s="33" t="s">
        <v>98</v>
      </c>
      <c r="C36" s="4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s="1" customFormat="1" x14ac:dyDescent="0.3">
      <c r="A37" s="18">
        <v>746</v>
      </c>
      <c r="B37" s="39" t="s">
        <v>9</v>
      </c>
      <c r="C37" s="42">
        <v>107644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s="1" customFormat="1" x14ac:dyDescent="0.3">
      <c r="A38" s="18" t="s">
        <v>112</v>
      </c>
      <c r="B38" s="39" t="s">
        <v>10</v>
      </c>
      <c r="C38" s="42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s="1" customFormat="1" x14ac:dyDescent="0.3">
      <c r="A39" s="18"/>
      <c r="B39" s="39" t="s">
        <v>11</v>
      </c>
      <c r="C39" s="42">
        <f>+C40+C41</f>
        <v>1700000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s="1" customFormat="1" x14ac:dyDescent="0.3">
      <c r="A40" s="20" t="s">
        <v>230</v>
      </c>
      <c r="B40" s="33" t="s">
        <v>38</v>
      </c>
      <c r="C40" s="43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1" customFormat="1" x14ac:dyDescent="0.3">
      <c r="A41" s="20" t="s">
        <v>241</v>
      </c>
      <c r="B41" s="33" t="s">
        <v>123</v>
      </c>
      <c r="C41" s="43">
        <v>1700000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" customFormat="1" x14ac:dyDescent="0.3">
      <c r="A42" s="4"/>
      <c r="B42" s="40" t="s">
        <v>231</v>
      </c>
      <c r="C42" s="81">
        <f>C11+C14+C15+C16+C21+C24+C28+C33+C37+C38+C39</f>
        <v>-3737896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1" customFormat="1" x14ac:dyDescent="0.3">
      <c r="A43" s="18"/>
      <c r="B43" s="39" t="s">
        <v>12</v>
      </c>
      <c r="C43" s="42">
        <f>C44+C48</f>
        <v>30000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s="1" customFormat="1" x14ac:dyDescent="0.3">
      <c r="A44" s="20"/>
      <c r="B44" s="33" t="s">
        <v>39</v>
      </c>
      <c r="C44" s="43">
        <f>C45+C46</f>
        <v>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s="1" customFormat="1" x14ac:dyDescent="0.3">
      <c r="A45" s="20" t="s">
        <v>232</v>
      </c>
      <c r="B45" s="33" t="s">
        <v>233</v>
      </c>
      <c r="C45" s="4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s="1" customFormat="1" x14ac:dyDescent="0.3">
      <c r="A46" s="20" t="s">
        <v>234</v>
      </c>
      <c r="B46" s="33" t="s">
        <v>235</v>
      </c>
      <c r="C46" s="4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s="1" customFormat="1" x14ac:dyDescent="0.3">
      <c r="A47" s="20"/>
      <c r="B47" s="33"/>
      <c r="C47" s="4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s="1" customFormat="1" x14ac:dyDescent="0.3">
      <c r="A48" s="20"/>
      <c r="B48" s="33" t="s">
        <v>41</v>
      </c>
      <c r="C48" s="43">
        <f>C49+C50</f>
        <v>30000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s="1" customFormat="1" x14ac:dyDescent="0.3">
      <c r="A49" s="20" t="s">
        <v>236</v>
      </c>
      <c r="B49" s="33" t="s">
        <v>237</v>
      </c>
      <c r="C49" s="43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s="1" customFormat="1" ht="20.6" x14ac:dyDescent="0.3">
      <c r="A50" s="19" t="s">
        <v>238</v>
      </c>
      <c r="B50" s="33" t="s">
        <v>239</v>
      </c>
      <c r="C50" s="43">
        <v>30000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s="1" customFormat="1" x14ac:dyDescent="0.3">
      <c r="A51" s="18"/>
      <c r="B51" s="39" t="s">
        <v>13</v>
      </c>
      <c r="C51" s="42">
        <f>C52+C53+C54</f>
        <v>-1000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s="1" customFormat="1" ht="20.6" x14ac:dyDescent="0.3">
      <c r="A52" s="19" t="s">
        <v>113</v>
      </c>
      <c r="B52" s="33" t="s">
        <v>42</v>
      </c>
      <c r="C52" s="43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" customFormat="1" ht="30.9" x14ac:dyDescent="0.3">
      <c r="A53" s="19" t="s">
        <v>114</v>
      </c>
      <c r="B53" s="33" t="s">
        <v>43</v>
      </c>
      <c r="C53" s="43">
        <v>-1000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s="1" customFormat="1" x14ac:dyDescent="0.3">
      <c r="A54" s="20" t="s">
        <v>99</v>
      </c>
      <c r="B54" s="33" t="s">
        <v>71</v>
      </c>
      <c r="C54" s="4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s="1" customFormat="1" x14ac:dyDescent="0.3">
      <c r="A55" s="18" t="s">
        <v>95</v>
      </c>
      <c r="B55" s="39" t="s">
        <v>14</v>
      </c>
      <c r="C55" s="42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" customFormat="1" x14ac:dyDescent="0.3">
      <c r="A56" s="18" t="s">
        <v>96</v>
      </c>
      <c r="B56" s="39" t="s">
        <v>15</v>
      </c>
      <c r="C56" s="42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s="1" customFormat="1" ht="30.9" x14ac:dyDescent="0.3">
      <c r="A57" s="19" t="s">
        <v>115</v>
      </c>
      <c r="B57" s="39" t="s">
        <v>16</v>
      </c>
      <c r="C57" s="42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s="1" customFormat="1" x14ac:dyDescent="0.3">
      <c r="A58" s="5"/>
      <c r="B58" s="40" t="s">
        <v>17</v>
      </c>
      <c r="C58" s="70">
        <f>C43+C51+C55+C56+C57</f>
        <v>29000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" customFormat="1" x14ac:dyDescent="0.3">
      <c r="A59" s="5"/>
      <c r="B59" s="40" t="s">
        <v>18</v>
      </c>
      <c r="C59" s="72">
        <f>C42+C58</f>
        <v>-3708896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s="1" customFormat="1" x14ac:dyDescent="0.3">
      <c r="A60" s="18" t="s">
        <v>97</v>
      </c>
      <c r="B60" s="39" t="s">
        <v>19</v>
      </c>
      <c r="C60" s="4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s="1" customFormat="1" ht="12.9" thickBot="1" x14ac:dyDescent="0.35">
      <c r="A61" s="6"/>
      <c r="B61" s="41" t="s">
        <v>20</v>
      </c>
      <c r="C61" s="71">
        <f>C59+C60</f>
        <v>-3708896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9" customFormat="1" x14ac:dyDescent="0.3">
      <c r="A62" s="73"/>
      <c r="B62" s="29"/>
      <c r="C62" s="45"/>
    </row>
    <row r="63" spans="1:16" s="14" customFormat="1" ht="54.75" customHeight="1" x14ac:dyDescent="0.3">
      <c r="A63" s="92"/>
      <c r="B63" s="92"/>
      <c r="C63" s="92"/>
      <c r="F63" s="66"/>
    </row>
    <row r="64" spans="1:16" s="14" customFormat="1" x14ac:dyDescent="0.3">
      <c r="C64" s="46"/>
    </row>
    <row r="65" spans="3:3" s="14" customFormat="1" x14ac:dyDescent="0.3">
      <c r="C65" s="46"/>
    </row>
    <row r="66" spans="3:3" s="14" customFormat="1" x14ac:dyDescent="0.3">
      <c r="C66" s="46"/>
    </row>
    <row r="67" spans="3:3" s="14" customFormat="1" x14ac:dyDescent="0.3">
      <c r="C67" s="46"/>
    </row>
    <row r="68" spans="3:3" s="14" customFormat="1" x14ac:dyDescent="0.3">
      <c r="C68" s="46"/>
    </row>
    <row r="69" spans="3:3" s="14" customFormat="1" x14ac:dyDescent="0.3">
      <c r="C69" s="46"/>
    </row>
    <row r="70" spans="3:3" s="14" customFormat="1" x14ac:dyDescent="0.3">
      <c r="C70" s="46"/>
    </row>
    <row r="71" spans="3:3" s="14" customFormat="1" x14ac:dyDescent="0.3">
      <c r="C71" s="46"/>
    </row>
    <row r="72" spans="3:3" s="14" customFormat="1" x14ac:dyDescent="0.3">
      <c r="C72" s="46"/>
    </row>
    <row r="73" spans="3:3" s="14" customFormat="1" x14ac:dyDescent="0.3">
      <c r="C73" s="46"/>
    </row>
    <row r="74" spans="3:3" s="14" customFormat="1" x14ac:dyDescent="0.3">
      <c r="C74" s="46"/>
    </row>
    <row r="75" spans="3:3" s="14" customFormat="1" x14ac:dyDescent="0.3">
      <c r="C75" s="46"/>
    </row>
    <row r="76" spans="3:3" s="14" customFormat="1" ht="30.75" customHeight="1" x14ac:dyDescent="0.3">
      <c r="C76" s="46"/>
    </row>
    <row r="77" spans="3:3" s="9" customFormat="1" x14ac:dyDescent="0.3">
      <c r="C77" s="45"/>
    </row>
    <row r="78" spans="3:3" s="9" customFormat="1" x14ac:dyDescent="0.3">
      <c r="C78" s="45"/>
    </row>
    <row r="79" spans="3:3" s="9" customFormat="1" x14ac:dyDescent="0.3">
      <c r="C79" s="45"/>
    </row>
    <row r="80" spans="3:3" s="9" customFormat="1" x14ac:dyDescent="0.3">
      <c r="C80" s="45"/>
    </row>
    <row r="81" spans="3:3" s="9" customFormat="1" x14ac:dyDescent="0.3">
      <c r="C81" s="45"/>
    </row>
    <row r="82" spans="3:3" s="9" customFormat="1" x14ac:dyDescent="0.3">
      <c r="C82" s="45"/>
    </row>
    <row r="83" spans="3:3" s="9" customFormat="1" x14ac:dyDescent="0.3">
      <c r="C83" s="45"/>
    </row>
    <row r="84" spans="3:3" s="9" customFormat="1" x14ac:dyDescent="0.3">
      <c r="C84" s="45"/>
    </row>
    <row r="85" spans="3:3" s="9" customFormat="1" x14ac:dyDescent="0.3">
      <c r="C85" s="45"/>
    </row>
    <row r="86" spans="3:3" s="9" customFormat="1" x14ac:dyDescent="0.3">
      <c r="C86" s="45"/>
    </row>
    <row r="87" spans="3:3" s="9" customFormat="1" x14ac:dyDescent="0.3">
      <c r="C87" s="45"/>
    </row>
    <row r="88" spans="3:3" s="9" customFormat="1" x14ac:dyDescent="0.3">
      <c r="C88" s="45"/>
    </row>
    <row r="89" spans="3:3" s="9" customFormat="1" x14ac:dyDescent="0.3">
      <c r="C89" s="45"/>
    </row>
    <row r="90" spans="3:3" s="9" customFormat="1" x14ac:dyDescent="0.3">
      <c r="C90" s="45"/>
    </row>
    <row r="91" spans="3:3" s="9" customFormat="1" x14ac:dyDescent="0.3">
      <c r="C91" s="45"/>
    </row>
    <row r="92" spans="3:3" s="9" customFormat="1" x14ac:dyDescent="0.3">
      <c r="C92" s="45"/>
    </row>
    <row r="93" spans="3:3" s="9" customFormat="1" x14ac:dyDescent="0.3">
      <c r="C93" s="45"/>
    </row>
    <row r="94" spans="3:3" s="9" customFormat="1" x14ac:dyDescent="0.3">
      <c r="C94" s="45"/>
    </row>
    <row r="95" spans="3:3" s="9" customFormat="1" x14ac:dyDescent="0.3">
      <c r="C95" s="45"/>
    </row>
    <row r="96" spans="3:3" s="9" customFormat="1" x14ac:dyDescent="0.3">
      <c r="C96" s="45"/>
    </row>
    <row r="97" spans="3:3" s="9" customFormat="1" x14ac:dyDescent="0.3">
      <c r="C97" s="45"/>
    </row>
    <row r="98" spans="3:3" s="9" customFormat="1" x14ac:dyDescent="0.3">
      <c r="C98" s="45"/>
    </row>
    <row r="99" spans="3:3" s="9" customFormat="1" x14ac:dyDescent="0.3">
      <c r="C99" s="45"/>
    </row>
    <row r="100" spans="3:3" s="9" customFormat="1" x14ac:dyDescent="0.3">
      <c r="C100" s="45"/>
    </row>
    <row r="101" spans="3:3" s="9" customFormat="1" x14ac:dyDescent="0.3">
      <c r="C101" s="45"/>
    </row>
    <row r="102" spans="3:3" s="9" customFormat="1" x14ac:dyDescent="0.3">
      <c r="C102" s="45"/>
    </row>
    <row r="103" spans="3:3" s="9" customFormat="1" x14ac:dyDescent="0.3">
      <c r="C103" s="45"/>
    </row>
    <row r="104" spans="3:3" s="9" customFormat="1" x14ac:dyDescent="0.3">
      <c r="C104" s="45"/>
    </row>
    <row r="105" spans="3:3" s="9" customFormat="1" x14ac:dyDescent="0.3">
      <c r="C105" s="45"/>
    </row>
    <row r="106" spans="3:3" s="9" customFormat="1" x14ac:dyDescent="0.3">
      <c r="C106" s="45"/>
    </row>
    <row r="107" spans="3:3" s="9" customFormat="1" x14ac:dyDescent="0.3">
      <c r="C107" s="45"/>
    </row>
    <row r="108" spans="3:3" s="9" customFormat="1" x14ac:dyDescent="0.3">
      <c r="C108" s="45"/>
    </row>
    <row r="109" spans="3:3" s="9" customFormat="1" x14ac:dyDescent="0.3">
      <c r="C109" s="45"/>
    </row>
    <row r="110" spans="3:3" s="9" customFormat="1" x14ac:dyDescent="0.3">
      <c r="C110" s="45"/>
    </row>
    <row r="111" spans="3:3" s="9" customFormat="1" x14ac:dyDescent="0.3">
      <c r="C111" s="45"/>
    </row>
    <row r="112" spans="3:3" s="9" customFormat="1" x14ac:dyDescent="0.3">
      <c r="C112" s="45"/>
    </row>
    <row r="113" spans="3:3" s="9" customFormat="1" x14ac:dyDescent="0.3">
      <c r="C113" s="45"/>
    </row>
    <row r="114" spans="3:3" s="9" customFormat="1" x14ac:dyDescent="0.3">
      <c r="C114" s="45"/>
    </row>
    <row r="115" spans="3:3" s="9" customFormat="1" x14ac:dyDescent="0.3">
      <c r="C115" s="45"/>
    </row>
    <row r="116" spans="3:3" s="9" customFormat="1" x14ac:dyDescent="0.3">
      <c r="C116" s="45"/>
    </row>
    <row r="117" spans="3:3" s="9" customFormat="1" x14ac:dyDescent="0.3">
      <c r="C117" s="45"/>
    </row>
    <row r="118" spans="3:3" s="9" customFormat="1" x14ac:dyDescent="0.3">
      <c r="C118" s="45"/>
    </row>
    <row r="119" spans="3:3" s="9" customFormat="1" x14ac:dyDescent="0.3">
      <c r="C119" s="45"/>
    </row>
    <row r="120" spans="3:3" s="9" customFormat="1" x14ac:dyDescent="0.3">
      <c r="C120" s="45"/>
    </row>
    <row r="121" spans="3:3" s="9" customFormat="1" x14ac:dyDescent="0.3">
      <c r="C121" s="45"/>
    </row>
    <row r="122" spans="3:3" s="9" customFormat="1" x14ac:dyDescent="0.3">
      <c r="C122" s="45"/>
    </row>
    <row r="123" spans="3:3" s="9" customFormat="1" x14ac:dyDescent="0.3">
      <c r="C123" s="45"/>
    </row>
    <row r="124" spans="3:3" s="9" customFormat="1" x14ac:dyDescent="0.3">
      <c r="C124" s="45"/>
    </row>
    <row r="125" spans="3:3" s="9" customFormat="1" x14ac:dyDescent="0.3">
      <c r="C125" s="45"/>
    </row>
    <row r="126" spans="3:3" s="9" customFormat="1" x14ac:dyDescent="0.3">
      <c r="C126" s="45"/>
    </row>
    <row r="127" spans="3:3" s="9" customFormat="1" x14ac:dyDescent="0.3">
      <c r="C127" s="45"/>
    </row>
    <row r="128" spans="3:3" s="9" customFormat="1" x14ac:dyDescent="0.3">
      <c r="C128" s="45"/>
    </row>
    <row r="129" spans="3:3" s="9" customFormat="1" x14ac:dyDescent="0.3">
      <c r="C129" s="45"/>
    </row>
    <row r="130" spans="3:3" s="9" customFormat="1" x14ac:dyDescent="0.3">
      <c r="C130" s="45"/>
    </row>
    <row r="131" spans="3:3" s="9" customFormat="1" x14ac:dyDescent="0.3">
      <c r="C131" s="45"/>
    </row>
    <row r="132" spans="3:3" s="9" customFormat="1" x14ac:dyDescent="0.3">
      <c r="C132" s="45"/>
    </row>
    <row r="133" spans="3:3" s="9" customFormat="1" x14ac:dyDescent="0.3">
      <c r="C133" s="45"/>
    </row>
    <row r="134" spans="3:3" s="9" customFormat="1" x14ac:dyDescent="0.3">
      <c r="C134" s="45"/>
    </row>
    <row r="135" spans="3:3" s="9" customFormat="1" x14ac:dyDescent="0.3">
      <c r="C135" s="45"/>
    </row>
    <row r="136" spans="3:3" s="9" customFormat="1" x14ac:dyDescent="0.3">
      <c r="C136" s="45"/>
    </row>
    <row r="137" spans="3:3" s="9" customFormat="1" x14ac:dyDescent="0.3">
      <c r="C137" s="45"/>
    </row>
    <row r="138" spans="3:3" s="9" customFormat="1" x14ac:dyDescent="0.3">
      <c r="C138" s="45"/>
    </row>
    <row r="139" spans="3:3" s="9" customFormat="1" x14ac:dyDescent="0.3">
      <c r="C139" s="45"/>
    </row>
    <row r="140" spans="3:3" s="9" customFormat="1" x14ac:dyDescent="0.3">
      <c r="C140" s="45"/>
    </row>
    <row r="141" spans="3:3" s="9" customFormat="1" x14ac:dyDescent="0.3">
      <c r="C141" s="45"/>
    </row>
    <row r="142" spans="3:3" s="9" customFormat="1" x14ac:dyDescent="0.3">
      <c r="C142" s="45"/>
    </row>
    <row r="143" spans="3:3" s="9" customFormat="1" x14ac:dyDescent="0.3">
      <c r="C143" s="45"/>
    </row>
    <row r="144" spans="3:3" s="9" customFormat="1" x14ac:dyDescent="0.3">
      <c r="C144" s="45"/>
    </row>
    <row r="145" spans="3:3" s="9" customFormat="1" x14ac:dyDescent="0.3">
      <c r="C145" s="45"/>
    </row>
    <row r="146" spans="3:3" s="9" customFormat="1" x14ac:dyDescent="0.3">
      <c r="C146" s="45"/>
    </row>
    <row r="147" spans="3:3" s="9" customFormat="1" x14ac:dyDescent="0.3">
      <c r="C147" s="45"/>
    </row>
    <row r="148" spans="3:3" s="9" customFormat="1" x14ac:dyDescent="0.3">
      <c r="C148" s="45"/>
    </row>
    <row r="149" spans="3:3" s="9" customFormat="1" x14ac:dyDescent="0.3">
      <c r="C149" s="45"/>
    </row>
    <row r="150" spans="3:3" s="9" customFormat="1" x14ac:dyDescent="0.3">
      <c r="C150" s="45"/>
    </row>
    <row r="151" spans="3:3" s="9" customFormat="1" x14ac:dyDescent="0.3">
      <c r="C151" s="45"/>
    </row>
    <row r="152" spans="3:3" s="9" customFormat="1" x14ac:dyDescent="0.3">
      <c r="C152" s="45"/>
    </row>
    <row r="153" spans="3:3" s="9" customFormat="1" x14ac:dyDescent="0.3">
      <c r="C153" s="45"/>
    </row>
    <row r="154" spans="3:3" s="9" customFormat="1" x14ac:dyDescent="0.3">
      <c r="C154" s="45"/>
    </row>
    <row r="155" spans="3:3" s="9" customFormat="1" x14ac:dyDescent="0.3">
      <c r="C155" s="45"/>
    </row>
  </sheetData>
  <mergeCells count="4">
    <mergeCell ref="A10:C10"/>
    <mergeCell ref="A3:C3"/>
    <mergeCell ref="A6:C6"/>
    <mergeCell ref="A63:C63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7" fitToHeight="2" orientation="portrait" r:id="rId1"/>
  <headerFooter alignWithMargins="0">
    <oddFooter>&amp;L&amp;"Arial,Negrita"&amp;8Presupuestos de sociedades públicas 2021</oddFooter>
  </headerFooter>
  <ignoredErrors>
    <ignoredError sqref="A54 A34:A36 A19" numberStoredAsText="1"/>
    <ignoredError sqref="C11 C14 C20:C21 C24 C27:C28 C31 C36 C38:C40 C33 C54:C61 C43:C49 C16 C18 C51:C5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45" x14ac:dyDescent="0.3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Balanc</vt:lpstr>
      <vt:lpstr>Pyg</vt:lpstr>
      <vt:lpstr>Hoja1</vt:lpstr>
      <vt:lpstr>Balanc!Área_de_impresión</vt:lpstr>
      <vt:lpstr>Pyg!Área_de_impresión</vt:lpstr>
      <vt:lpstr>Balanc!Títulos_a_imprimir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Silvia Urdánoz</cp:lastModifiedBy>
  <cp:lastPrinted>2020-08-31T08:50:28Z</cp:lastPrinted>
  <dcterms:created xsi:type="dcterms:W3CDTF">2008-01-22T16:19:26Z</dcterms:created>
  <dcterms:modified xsi:type="dcterms:W3CDTF">2026-04-01T11:19:04Z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